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ropbox\CD57\Feuille de résultat\"/>
    </mc:Choice>
  </mc:AlternateContent>
  <workbookProtection workbookPassword="C252" lockStructure="1"/>
  <bookViews>
    <workbookView xWindow="0" yWindow="0" windowWidth="23040" windowHeight="8805"/>
  </bookViews>
  <sheets>
    <sheet name="Feuille de rencontre Véterans" sheetId="1" r:id="rId1"/>
  </sheets>
  <definedNames>
    <definedName name="FORMAT" localSheetId="0">#REF!</definedName>
    <definedName name="FORMAT">#REF!</definedName>
    <definedName name="FORMAT_1" localSheetId="0">#REF!</definedName>
    <definedName name="FORMAT_1">#REF!</definedName>
    <definedName name="FORMAT_2" localSheetId="0">#REF!</definedName>
    <definedName name="FORMAT_2">#REF!</definedName>
    <definedName name="FORMAT_3" localSheetId="0">#REF!</definedName>
    <definedName name="FORMAT_3">#REF!</definedName>
    <definedName name="FORMAT_5" localSheetId="0">#REF!</definedName>
    <definedName name="FORMAT_5">#REF!</definedName>
    <definedName name="FORMAT_6" localSheetId="0">#REF!</definedName>
    <definedName name="FORMAT_6">#REF!</definedName>
    <definedName name="FORMAT_7" localSheetId="0">#REF!</definedName>
    <definedName name="FORMAT_7">#REF!</definedName>
    <definedName name="_xlnm.Print_Area" localSheetId="0">'Feuille de rencontre Véterans'!$A$1:$V$28</definedName>
  </definedNames>
  <calcPr calcId="152511"/>
</workbook>
</file>

<file path=xl/calcChain.xml><?xml version="1.0" encoding="utf-8"?>
<calcChain xmlns="http://schemas.openxmlformats.org/spreadsheetml/2006/main">
  <c r="I17" i="1" l="1"/>
  <c r="I19" i="1"/>
  <c r="I15" i="1"/>
  <c r="I13" i="1"/>
  <c r="R13" i="1"/>
  <c r="S13" i="1" s="1"/>
  <c r="P20" i="1" l="1"/>
  <c r="O20" i="1"/>
  <c r="O19" i="1"/>
  <c r="P18" i="1"/>
  <c r="O18" i="1"/>
  <c r="O17" i="1"/>
  <c r="P16" i="1"/>
  <c r="O16" i="1"/>
  <c r="O15" i="1"/>
  <c r="P14" i="1"/>
  <c r="O14" i="1"/>
  <c r="O13" i="1"/>
  <c r="F20" i="1"/>
  <c r="E20" i="1"/>
  <c r="K19" i="1" s="1"/>
  <c r="F18" i="1"/>
  <c r="E18" i="1"/>
  <c r="K17" i="1" s="1"/>
  <c r="F16" i="1"/>
  <c r="E16" i="1"/>
  <c r="K15" i="1" s="1"/>
  <c r="F14" i="1"/>
  <c r="E14" i="1"/>
  <c r="K13" i="1" s="1"/>
  <c r="E15" i="1"/>
  <c r="E19" i="1"/>
  <c r="E17" i="1"/>
  <c r="E13" i="1"/>
  <c r="R15" i="1"/>
  <c r="S15" i="1" s="1"/>
  <c r="U21" i="1" l="1"/>
  <c r="K21" i="1"/>
  <c r="U15" i="1"/>
  <c r="V15" i="1" s="1"/>
  <c r="T21" i="1"/>
  <c r="J21" i="1"/>
  <c r="H21" i="1"/>
  <c r="R21" i="1" s="1"/>
  <c r="G21" i="1"/>
  <c r="R19" i="1"/>
  <c r="S19" i="1" s="1"/>
  <c r="R17" i="1"/>
  <c r="U13" i="1"/>
  <c r="L13" i="1" s="1"/>
  <c r="U17" i="1" l="1"/>
  <c r="V17" i="1" s="1"/>
  <c r="S17" i="1"/>
  <c r="L17" i="1"/>
  <c r="L15" i="1"/>
  <c r="U19" i="1"/>
  <c r="Q21" i="1"/>
  <c r="S21" i="1" s="1"/>
  <c r="I21" i="1"/>
  <c r="V13" i="1"/>
  <c r="L19" i="1" l="1"/>
  <c r="L21" i="1" s="1"/>
  <c r="V19" i="1"/>
  <c r="V21" i="1" s="1"/>
  <c r="G23" i="1" l="1"/>
  <c r="Q23" i="1"/>
</calcChain>
</file>

<file path=xl/comments1.xml><?xml version="1.0" encoding="utf-8"?>
<comments xmlns="http://schemas.openxmlformats.org/spreadsheetml/2006/main">
  <authors>
    <author/>
  </authors>
  <commentList>
    <comment ref="B11" authorId="0" shapeId="0">
      <text>
        <r>
          <rPr>
            <b/>
            <sz val="8"/>
            <color indexed="8"/>
            <rFont val="Times New Roman"/>
            <family val="1"/>
          </rPr>
          <t xml:space="preserve">INDIQUER LE FORMAT DU BILLARD A L'AIDE DU MENU DEROULANT
</t>
        </r>
      </text>
    </comment>
  </commentList>
</comments>
</file>

<file path=xl/sharedStrings.xml><?xml version="1.0" encoding="utf-8"?>
<sst xmlns="http://schemas.openxmlformats.org/spreadsheetml/2006/main" count="131" uniqueCount="56">
  <si>
    <t>FEUILLE DE RENCONTRE</t>
  </si>
  <si>
    <t>3 BANDES</t>
  </si>
  <si>
    <t>Date :</t>
  </si>
  <si>
    <t>District :</t>
  </si>
  <si>
    <t>Aube</t>
  </si>
  <si>
    <t>Epreuve</t>
  </si>
  <si>
    <t>CLUB RECEVANT :</t>
  </si>
  <si>
    <t>CLUB VISITEUR :</t>
  </si>
  <si>
    <t>Match</t>
  </si>
  <si>
    <t xml:space="preserve">Format </t>
  </si>
  <si>
    <t>NOMS Prénoms</t>
  </si>
  <si>
    <t>Pts</t>
  </si>
  <si>
    <t>Repr.</t>
  </si>
  <si>
    <t>Moy.</t>
  </si>
  <si>
    <t>Série</t>
  </si>
  <si>
    <t>% pts réalisé</t>
  </si>
  <si>
    <t>P.M.</t>
  </si>
  <si>
    <t>Eliminatoire de District</t>
  </si>
  <si>
    <t>Alsace</t>
  </si>
  <si>
    <t>Catégorie</t>
  </si>
  <si>
    <t>PARTIE LIBRE</t>
  </si>
  <si>
    <t>J1</t>
  </si>
  <si>
    <t>N° Lic. :</t>
  </si>
  <si>
    <t>R1</t>
  </si>
  <si>
    <t>N1</t>
  </si>
  <si>
    <t>Finale de District</t>
  </si>
  <si>
    <t>Ardennes &amp; Marne</t>
  </si>
  <si>
    <t>Barrage de Ligue</t>
  </si>
  <si>
    <t>J2</t>
  </si>
  <si>
    <t>N3</t>
  </si>
  <si>
    <t>N2</t>
  </si>
  <si>
    <t>Finale de Ligue</t>
  </si>
  <si>
    <t>Meurthe &amp; Moselle</t>
  </si>
  <si>
    <t>Meuse &amp; Triangle</t>
  </si>
  <si>
    <t>J3</t>
  </si>
  <si>
    <t>R2</t>
  </si>
  <si>
    <t>Moselle</t>
  </si>
  <si>
    <t>Vosges</t>
  </si>
  <si>
    <t>RESULTAT EQUIPE</t>
  </si>
  <si>
    <t>R3</t>
  </si>
  <si>
    <t>R4</t>
  </si>
  <si>
    <t>POINT DE RENCONTRE :</t>
  </si>
  <si>
    <t>OBSERVATIONS :</t>
  </si>
  <si>
    <t>Signature du délégué :</t>
  </si>
  <si>
    <t>M</t>
  </si>
  <si>
    <t>J4</t>
  </si>
  <si>
    <t>CHAMPIONNAT  MULTI</t>
  </si>
  <si>
    <t>CADRE</t>
  </si>
  <si>
    <t>BANDE</t>
  </si>
  <si>
    <t>LIBRE</t>
  </si>
  <si>
    <t>DIVISION 1</t>
  </si>
  <si>
    <t>DIVISION 2</t>
  </si>
  <si>
    <t>DIVISION 3</t>
  </si>
  <si>
    <t>DIVISION 4</t>
  </si>
  <si>
    <t>Rep</t>
  </si>
  <si>
    <t>Mode de Jeu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</si>
</sst>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000000\F"/>
    <numFmt numFmtId="167" formatCode="[$-F800]dddd\,\ mmmm\ dd\,\ yyyy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28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8"/>
      <color indexed="8"/>
      <name val="Times New Roman"/>
      <family val="1"/>
    </font>
    <font>
      <b/>
      <sz val="14"/>
      <color rgb="FFFF0000"/>
      <name val="Times New Roman"/>
      <family val="1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28"/>
      <color rgb="FFFF0000"/>
      <name val="Times New Roman"/>
      <family val="1"/>
    </font>
    <font>
      <b/>
      <sz val="26"/>
      <color theme="0"/>
      <name val="Times New Roman"/>
      <family val="1"/>
    </font>
    <font>
      <b/>
      <sz val="26"/>
      <color rgb="FF0070C0"/>
      <name val="Times New Roman"/>
      <family val="1"/>
    </font>
    <font>
      <b/>
      <sz val="18"/>
      <color rgb="FF0070C0"/>
      <name val="Times New Roman"/>
      <family val="1"/>
    </font>
    <font>
      <b/>
      <sz val="18"/>
      <color rgb="FFFF0000"/>
      <name val="Times New Roman"/>
      <family val="1"/>
    </font>
    <font>
      <b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41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2" fontId="3" fillId="0" borderId="0" xfId="0" applyNumberFormat="1" applyFont="1" applyAlignment="1" applyProtection="1">
      <alignment horizontal="right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8" fillId="5" borderId="7" xfId="0" applyFont="1" applyFill="1" applyBorder="1" applyAlignment="1" applyProtection="1">
      <alignment vertical="center"/>
      <protection hidden="1"/>
    </xf>
    <xf numFmtId="49" fontId="8" fillId="0" borderId="8" xfId="0" applyNumberFormat="1" applyFont="1" applyFill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10" xfId="0" applyFont="1" applyFill="1" applyBorder="1" applyAlignment="1" applyProtection="1">
      <alignment horizontal="center" vertical="center"/>
      <protection hidden="1"/>
    </xf>
    <xf numFmtId="165" fontId="3" fillId="0" borderId="0" xfId="0" applyNumberFormat="1" applyFont="1" applyAlignment="1" applyProtection="1">
      <alignment horizontal="right" vertical="center"/>
      <protection hidden="1"/>
    </xf>
    <xf numFmtId="166" fontId="1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8" fillId="5" borderId="11" xfId="0" applyFont="1" applyFill="1" applyBorder="1" applyAlignment="1" applyProtection="1">
      <alignment vertical="center"/>
      <protection hidden="1"/>
    </xf>
    <xf numFmtId="49" fontId="8" fillId="0" borderId="12" xfId="0" applyNumberFormat="1" applyFont="1" applyFill="1" applyBorder="1" applyAlignment="1" applyProtection="1">
      <alignment horizontal="center" vertical="center"/>
      <protection locked="0" hidden="1"/>
    </xf>
    <xf numFmtId="166" fontId="1" fillId="2" borderId="0" xfId="0" applyNumberFormat="1" applyFont="1" applyFill="1" applyBorder="1" applyAlignment="1" applyProtection="1">
      <alignment horizontal="center" vertic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2" fontId="5" fillId="4" borderId="4" xfId="0" applyNumberFormat="1" applyFont="1" applyFill="1" applyBorder="1" applyAlignment="1" applyProtection="1">
      <alignment horizontal="center" vertical="center"/>
      <protection hidden="1"/>
    </xf>
    <xf numFmtId="1" fontId="5" fillId="4" borderId="5" xfId="0" applyNumberFormat="1" applyFont="1" applyFill="1" applyBorder="1" applyAlignment="1" applyProtection="1">
      <alignment horizontal="center"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hidden="1"/>
    </xf>
    <xf numFmtId="164" fontId="5" fillId="4" borderId="3" xfId="0" applyNumberFormat="1" applyFont="1" applyFill="1" applyBorder="1" applyAlignment="1" applyProtection="1">
      <alignment horizontal="center" vertical="center" shrinkToFit="1"/>
      <protection hidden="1"/>
    </xf>
    <xf numFmtId="165" fontId="5" fillId="4" borderId="3" xfId="0" applyNumberFormat="1" applyFont="1" applyFill="1" applyBorder="1" applyAlignment="1" applyProtection="1">
      <alignment horizontal="center" vertical="center"/>
      <protection hidden="1"/>
    </xf>
    <xf numFmtId="0" fontId="11" fillId="4" borderId="4" xfId="0" applyFont="1" applyFill="1" applyBorder="1" applyAlignment="1" applyProtection="1">
      <alignment horizontal="center" vertical="center"/>
      <protection hidden="1"/>
    </xf>
    <xf numFmtId="165" fontId="5" fillId="4" borderId="13" xfId="0" applyNumberFormat="1" applyFont="1" applyFill="1" applyBorder="1" applyAlignment="1" applyProtection="1">
      <alignment horizontal="center" vertical="center"/>
      <protection hidden="1"/>
    </xf>
    <xf numFmtId="0" fontId="11" fillId="4" borderId="14" xfId="0" applyFont="1" applyFill="1" applyBorder="1" applyAlignment="1" applyProtection="1">
      <alignment horizontal="center" vertical="center"/>
      <protection hidden="1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15" xfId="0" applyFont="1" applyFill="1" applyBorder="1" applyAlignment="1" applyProtection="1">
      <alignment horizontal="center" vertical="center"/>
      <protection hidden="1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vertical="center"/>
      <protection hidden="1"/>
    </xf>
    <xf numFmtId="0" fontId="3" fillId="0" borderId="0" xfId="0" applyNumberFormat="1" applyFont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vertical="center"/>
      <protection locked="0" hidden="1"/>
    </xf>
    <xf numFmtId="0" fontId="5" fillId="0" borderId="14" xfId="0" applyFont="1" applyBorder="1" applyAlignment="1" applyProtection="1">
      <alignment vertical="center"/>
      <protection locked="0"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8" fillId="5" borderId="44" xfId="0" applyFont="1" applyFill="1" applyBorder="1" applyAlignment="1" applyProtection="1">
      <alignment vertical="center"/>
      <protection hidden="1"/>
    </xf>
    <xf numFmtId="0" fontId="8" fillId="5" borderId="49" xfId="0" applyFont="1" applyFill="1" applyBorder="1" applyAlignment="1" applyProtection="1">
      <alignment vertical="center"/>
      <protection hidden="1"/>
    </xf>
    <xf numFmtId="49" fontId="8" fillId="0" borderId="46" xfId="0" applyNumberFormat="1" applyFont="1" applyFill="1" applyBorder="1" applyAlignment="1" applyProtection="1">
      <alignment horizontal="center" vertical="center"/>
      <protection locked="0" hidden="1"/>
    </xf>
    <xf numFmtId="49" fontId="8" fillId="0" borderId="47" xfId="0" applyNumberFormat="1" applyFont="1" applyFill="1" applyBorder="1" applyAlignment="1" applyProtection="1">
      <alignment horizontal="center" vertical="center"/>
      <protection locked="0" hidden="1"/>
    </xf>
    <xf numFmtId="49" fontId="8" fillId="0" borderId="56" xfId="0" applyNumberFormat="1" applyFont="1" applyFill="1" applyBorder="1" applyAlignment="1" applyProtection="1">
      <alignment horizontal="center" vertical="center"/>
      <protection locked="0"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3" fillId="0" borderId="65" xfId="0" applyFont="1" applyBorder="1" applyAlignment="1" applyProtection="1">
      <alignment horizontal="center" vertical="center"/>
      <protection hidden="1"/>
    </xf>
    <xf numFmtId="0" fontId="3" fillId="0" borderId="48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0" borderId="66" xfId="0" applyFont="1" applyFill="1" applyBorder="1" applyAlignment="1" applyProtection="1">
      <alignment horizontal="center" vertical="center"/>
      <protection hidden="1"/>
    </xf>
    <xf numFmtId="0" fontId="3" fillId="0" borderId="67" xfId="0" applyFont="1" applyBorder="1" applyAlignment="1" applyProtection="1">
      <alignment horizontal="center" vertical="center"/>
      <protection hidden="1"/>
    </xf>
    <xf numFmtId="0" fontId="3" fillId="0" borderId="68" xfId="0" applyFont="1" applyBorder="1" applyAlignment="1" applyProtection="1">
      <alignment horizontal="center" vertical="center"/>
      <protection hidden="1"/>
    </xf>
    <xf numFmtId="0" fontId="3" fillId="0" borderId="69" xfId="0" applyFont="1" applyBorder="1" applyAlignment="1" applyProtection="1">
      <alignment horizontal="center" vertical="center"/>
      <protection hidden="1"/>
    </xf>
    <xf numFmtId="0" fontId="3" fillId="0" borderId="70" xfId="0" applyFont="1" applyFill="1" applyBorder="1" applyAlignment="1" applyProtection="1">
      <alignment horizontal="center" vertical="center"/>
      <protection hidden="1"/>
    </xf>
    <xf numFmtId="0" fontId="3" fillId="0" borderId="71" xfId="0" applyFont="1" applyBorder="1" applyAlignment="1" applyProtection="1">
      <alignment horizontal="center" vertical="center"/>
      <protection hidden="1"/>
    </xf>
    <xf numFmtId="0" fontId="3" fillId="0" borderId="72" xfId="0" applyFont="1" applyFill="1" applyBorder="1" applyAlignment="1" applyProtection="1">
      <alignment horizontal="center" vertical="center"/>
      <protection hidden="1"/>
    </xf>
    <xf numFmtId="0" fontId="3" fillId="0" borderId="73" xfId="0" applyFont="1" applyFill="1" applyBorder="1" applyAlignment="1" applyProtection="1">
      <alignment horizontal="center" vertical="center"/>
      <protection hidden="1"/>
    </xf>
    <xf numFmtId="0" fontId="3" fillId="0" borderId="73" xfId="0" applyFont="1" applyBorder="1" applyAlignment="1" applyProtection="1">
      <alignment horizontal="center" vertical="center"/>
      <protection hidden="1"/>
    </xf>
    <xf numFmtId="0" fontId="3" fillId="0" borderId="74" xfId="0" applyFont="1" applyBorder="1" applyAlignment="1" applyProtection="1">
      <alignment horizontal="center" vertical="center"/>
      <protection hidden="1"/>
    </xf>
    <xf numFmtId="0" fontId="7" fillId="4" borderId="49" xfId="0" applyFont="1" applyFill="1" applyBorder="1" applyAlignment="1" applyProtection="1">
      <alignment horizontal="center" vertical="center"/>
      <protection hidden="1"/>
    </xf>
    <xf numFmtId="0" fontId="7" fillId="4" borderId="50" xfId="0" applyFont="1" applyFill="1" applyBorder="1" applyAlignment="1" applyProtection="1">
      <alignment horizontal="center" vertical="center"/>
      <protection hidden="1"/>
    </xf>
    <xf numFmtId="0" fontId="3" fillId="0" borderId="70" xfId="0" applyFont="1" applyBorder="1" applyAlignment="1" applyProtection="1">
      <alignment horizontal="center" vertical="center"/>
      <protection hidden="1"/>
    </xf>
    <xf numFmtId="0" fontId="7" fillId="4" borderId="18" xfId="0" applyFont="1" applyFill="1" applyBorder="1" applyAlignment="1" applyProtection="1">
      <alignment horizontal="center" vertical="center"/>
      <protection hidden="1"/>
    </xf>
    <xf numFmtId="0" fontId="7" fillId="4" borderId="14" xfId="0" applyFont="1" applyFill="1" applyBorder="1" applyAlignment="1" applyProtection="1">
      <alignment horizontal="center" vertical="center"/>
      <protection hidden="1"/>
    </xf>
    <xf numFmtId="49" fontId="8" fillId="0" borderId="60" xfId="0" applyNumberFormat="1" applyFont="1" applyFill="1" applyBorder="1" applyAlignment="1" applyProtection="1">
      <alignment horizontal="center" vertical="center"/>
      <protection locked="0"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80" xfId="0" applyFont="1" applyBorder="1" applyAlignment="1" applyProtection="1">
      <alignment horizontal="center" vertical="center"/>
      <protection hidden="1"/>
    </xf>
    <xf numFmtId="0" fontId="3" fillId="0" borderId="81" xfId="0" applyFont="1" applyBorder="1" applyAlignment="1" applyProtection="1">
      <alignment horizontal="center" vertical="center"/>
      <protection hidden="1"/>
    </xf>
    <xf numFmtId="0" fontId="3" fillId="0" borderId="49" xfId="0" applyFont="1" applyBorder="1" applyAlignment="1" applyProtection="1">
      <alignment horizontal="center" vertical="center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0" fontId="3" fillId="0" borderId="60" xfId="0" applyFont="1" applyBorder="1" applyAlignment="1" applyProtection="1">
      <alignment horizontal="center" vertical="center"/>
      <protection hidden="1"/>
    </xf>
    <xf numFmtId="0" fontId="3" fillId="0" borderId="75" xfId="0" applyFont="1" applyBorder="1" applyAlignment="1" applyProtection="1">
      <alignment horizontal="center" vertical="center"/>
      <protection hidden="1"/>
    </xf>
    <xf numFmtId="0" fontId="3" fillId="0" borderId="76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2" fontId="3" fillId="0" borderId="0" xfId="0" applyNumberFormat="1" applyFont="1" applyAlignment="1" applyProtection="1">
      <alignment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locked="0" hidden="1"/>
    </xf>
    <xf numFmtId="0" fontId="3" fillId="0" borderId="17" xfId="0" applyFont="1" applyBorder="1" applyAlignment="1" applyProtection="1">
      <alignment horizontal="center" vertical="center"/>
      <protection locked="0" hidden="1"/>
    </xf>
    <xf numFmtId="0" fontId="3" fillId="0" borderId="14" xfId="0" applyFont="1" applyBorder="1" applyAlignment="1" applyProtection="1">
      <alignment horizontal="center" vertical="center"/>
      <protection locked="0" hidden="1"/>
    </xf>
    <xf numFmtId="0" fontId="14" fillId="6" borderId="6" xfId="0" applyFont="1" applyFill="1" applyBorder="1" applyAlignment="1" applyProtection="1">
      <alignment horizontal="center" vertical="center"/>
      <protection hidden="1"/>
    </xf>
    <xf numFmtId="0" fontId="14" fillId="6" borderId="19" xfId="0" applyFont="1" applyFill="1" applyBorder="1" applyAlignment="1" applyProtection="1">
      <alignment horizontal="center" vertical="center"/>
      <protection hidden="1"/>
    </xf>
    <xf numFmtId="0" fontId="14" fillId="6" borderId="20" xfId="0" applyFont="1" applyFill="1" applyBorder="1" applyAlignment="1" applyProtection="1">
      <alignment horizontal="center" vertical="center"/>
      <protection hidden="1"/>
    </xf>
    <xf numFmtId="0" fontId="15" fillId="7" borderId="18" xfId="0" applyFont="1" applyFill="1" applyBorder="1" applyAlignment="1" applyProtection="1">
      <alignment horizontal="center" vertical="center"/>
      <protection hidden="1"/>
    </xf>
    <xf numFmtId="0" fontId="15" fillId="7" borderId="17" xfId="0" applyFont="1" applyFill="1" applyBorder="1" applyAlignment="1" applyProtection="1">
      <alignment horizontal="center" vertical="center"/>
      <protection hidden="1"/>
    </xf>
    <xf numFmtId="0" fontId="15" fillId="7" borderId="14" xfId="0" applyFont="1" applyFill="1" applyBorder="1" applyAlignment="1" applyProtection="1">
      <alignment horizontal="center" vertical="center"/>
      <protection hidden="1"/>
    </xf>
    <xf numFmtId="0" fontId="16" fillId="6" borderId="17" xfId="0" applyFont="1" applyFill="1" applyBorder="1" applyAlignment="1" applyProtection="1">
      <alignment horizontal="center" vertical="center"/>
      <protection locked="0" hidden="1"/>
    </xf>
    <xf numFmtId="0" fontId="16" fillId="6" borderId="14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21" xfId="0" applyFont="1" applyFill="1" applyBorder="1" applyAlignment="1" applyProtection="1">
      <alignment horizontal="center" vertical="center"/>
      <protection hidden="1"/>
    </xf>
    <xf numFmtId="167" fontId="17" fillId="6" borderId="22" xfId="0" applyNumberFormat="1" applyFont="1" applyFill="1" applyBorder="1" applyAlignment="1" applyProtection="1">
      <alignment horizontal="center" vertical="center"/>
      <protection locked="0" hidden="1"/>
    </xf>
    <xf numFmtId="167" fontId="17" fillId="6" borderId="17" xfId="0" applyNumberFormat="1" applyFont="1" applyFill="1" applyBorder="1" applyAlignment="1" applyProtection="1">
      <alignment horizontal="center" vertical="center"/>
      <protection locked="0" hidden="1"/>
    </xf>
    <xf numFmtId="167" fontId="17" fillId="6" borderId="21" xfId="0" applyNumberFormat="1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hidden="1"/>
    </xf>
    <xf numFmtId="0" fontId="17" fillId="6" borderId="23" xfId="0" applyFont="1" applyFill="1" applyBorder="1" applyAlignment="1" applyProtection="1">
      <alignment horizontal="center" vertical="center"/>
      <protection locked="0" hidden="1"/>
    </xf>
    <xf numFmtId="0" fontId="17" fillId="6" borderId="24" xfId="0" applyFont="1" applyFill="1" applyBorder="1" applyAlignment="1" applyProtection="1">
      <alignment horizontal="center" vertical="center"/>
      <protection locked="0" hidden="1"/>
    </xf>
    <xf numFmtId="0" fontId="5" fillId="5" borderId="25" xfId="0" applyFont="1" applyFill="1" applyBorder="1" applyAlignment="1" applyProtection="1">
      <alignment horizontal="center" vertical="center"/>
      <protection hidden="1"/>
    </xf>
    <xf numFmtId="0" fontId="5" fillId="5" borderId="23" xfId="0" applyFont="1" applyFill="1" applyBorder="1" applyAlignment="1" applyProtection="1">
      <alignment horizontal="center" vertical="center"/>
      <protection hidden="1"/>
    </xf>
    <xf numFmtId="0" fontId="5" fillId="6" borderId="23" xfId="0" applyFont="1" applyFill="1" applyBorder="1" applyAlignment="1" applyProtection="1">
      <alignment horizontal="center" vertical="center"/>
      <protection locked="0" hidden="1"/>
    </xf>
    <xf numFmtId="0" fontId="5" fillId="0" borderId="28" xfId="0" applyFont="1" applyBorder="1" applyAlignment="1" applyProtection="1">
      <alignment horizontal="center" vertical="center"/>
      <protection locked="0" hidden="1"/>
    </xf>
    <xf numFmtId="0" fontId="5" fillId="0" borderId="29" xfId="0" applyFont="1" applyBorder="1" applyAlignment="1" applyProtection="1">
      <alignment horizontal="center" vertical="center"/>
      <protection locked="0" hidden="1"/>
    </xf>
    <xf numFmtId="165" fontId="5" fillId="5" borderId="42" xfId="0" applyNumberFormat="1" applyFont="1" applyFill="1" applyBorder="1" applyAlignment="1" applyProtection="1">
      <alignment horizontal="center" vertical="center"/>
      <protection hidden="1"/>
    </xf>
    <xf numFmtId="0" fontId="5" fillId="5" borderId="30" xfId="0" applyFont="1" applyFill="1" applyBorder="1" applyAlignment="1" applyProtection="1">
      <alignment horizontal="center" vertical="center"/>
      <protection hidden="1"/>
    </xf>
    <xf numFmtId="0" fontId="5" fillId="5" borderId="36" xfId="0" applyFont="1" applyFill="1" applyBorder="1" applyAlignment="1" applyProtection="1">
      <alignment horizontal="center" vertical="center"/>
      <protection hidden="1"/>
    </xf>
    <xf numFmtId="0" fontId="5" fillId="5" borderId="27" xfId="0" applyFont="1" applyFill="1" applyBorder="1" applyAlignment="1" applyProtection="1">
      <alignment horizontal="center" vertical="center"/>
      <protection hidden="1"/>
    </xf>
    <xf numFmtId="0" fontId="5" fillId="0" borderId="32" xfId="0" applyFont="1" applyFill="1" applyBorder="1" applyAlignment="1" applyProtection="1">
      <alignment horizontal="center" vertical="center"/>
      <protection locked="0" hidden="1"/>
    </xf>
    <xf numFmtId="0" fontId="5" fillId="0" borderId="29" xfId="0" applyFont="1" applyFill="1" applyBorder="1" applyAlignment="1" applyProtection="1">
      <alignment horizontal="center" vertical="center"/>
      <protection locked="0" hidden="1"/>
    </xf>
    <xf numFmtId="0" fontId="5" fillId="0" borderId="33" xfId="0" applyFont="1" applyFill="1" applyBorder="1" applyAlignment="1" applyProtection="1">
      <alignment horizontal="center" vertical="center" wrapText="1"/>
      <protection locked="0" hidden="1"/>
    </xf>
    <xf numFmtId="0" fontId="5" fillId="0" borderId="34" xfId="0" applyFont="1" applyFill="1" applyBorder="1" applyAlignment="1" applyProtection="1">
      <alignment horizontal="center" vertical="center" wrapText="1"/>
      <protection locked="0" hidden="1"/>
    </xf>
    <xf numFmtId="165" fontId="5" fillId="5" borderId="28" xfId="0" applyNumberFormat="1" applyFont="1" applyFill="1" applyBorder="1" applyAlignment="1" applyProtection="1">
      <alignment horizontal="center" vertical="center"/>
      <protection hidden="1"/>
    </xf>
    <xf numFmtId="0" fontId="5" fillId="5" borderId="43" xfId="0" applyFont="1" applyFill="1" applyBorder="1" applyAlignment="1" applyProtection="1">
      <alignment horizontal="center" vertical="center"/>
      <protection hidden="1"/>
    </xf>
    <xf numFmtId="0" fontId="5" fillId="0" borderId="51" xfId="0" applyFont="1" applyFill="1" applyBorder="1" applyAlignment="1" applyProtection="1">
      <alignment horizontal="center" vertical="center" wrapText="1"/>
      <protection locked="0" hidden="1"/>
    </xf>
    <xf numFmtId="0" fontId="5" fillId="0" borderId="52" xfId="0" applyFont="1" applyFill="1" applyBorder="1" applyAlignment="1" applyProtection="1">
      <alignment horizontal="center" vertical="center" wrapText="1"/>
      <protection locked="0" hidden="1"/>
    </xf>
    <xf numFmtId="0" fontId="5" fillId="0" borderId="31" xfId="0" applyFont="1" applyFill="1" applyBorder="1" applyAlignment="1" applyProtection="1">
      <alignment horizontal="center" vertical="center"/>
      <protection locked="0" hidden="1"/>
    </xf>
    <xf numFmtId="0" fontId="5" fillId="5" borderId="28" xfId="0" applyFont="1" applyFill="1" applyBorder="1" applyAlignment="1" applyProtection="1">
      <alignment horizontal="center" vertical="center"/>
      <protection hidden="1"/>
    </xf>
    <xf numFmtId="0" fontId="5" fillId="5" borderId="29" xfId="0" applyFont="1" applyFill="1" applyBorder="1" applyAlignment="1" applyProtection="1">
      <alignment horizontal="center" vertical="center"/>
      <protection hidden="1"/>
    </xf>
    <xf numFmtId="164" fontId="5" fillId="5" borderId="28" xfId="0" applyNumberFormat="1" applyFont="1" applyFill="1" applyBorder="1" applyAlignment="1" applyProtection="1">
      <alignment horizontal="center" vertical="center" shrinkToFit="1"/>
      <protection hidden="1"/>
    </xf>
    <xf numFmtId="164" fontId="5" fillId="5" borderId="29" xfId="0" applyNumberFormat="1" applyFont="1" applyFill="1" applyBorder="1" applyAlignment="1" applyProtection="1">
      <alignment horizontal="center" vertical="center" shrinkToFit="1"/>
      <protection hidden="1"/>
    </xf>
    <xf numFmtId="0" fontId="5" fillId="5" borderId="26" xfId="0" applyFont="1" applyFill="1" applyBorder="1" applyAlignment="1" applyProtection="1">
      <alignment horizontal="center" vertical="center"/>
      <protection hidden="1"/>
    </xf>
    <xf numFmtId="0" fontId="5" fillId="0" borderId="28" xfId="0" applyFont="1" applyFill="1" applyBorder="1" applyAlignment="1" applyProtection="1">
      <alignment horizontal="center" vertical="center"/>
      <protection locked="0" hidden="1"/>
    </xf>
    <xf numFmtId="0" fontId="5" fillId="0" borderId="58" xfId="0" applyFont="1" applyFill="1" applyBorder="1" applyAlignment="1" applyProtection="1">
      <alignment horizontal="center" vertical="center" wrapText="1"/>
      <protection locked="0" hidden="1"/>
    </xf>
    <xf numFmtId="165" fontId="5" fillId="5" borderId="42" xfId="1" applyNumberFormat="1" applyFont="1" applyFill="1" applyBorder="1" applyAlignment="1" applyProtection="1">
      <alignment horizontal="center" vertical="center"/>
      <protection hidden="1"/>
    </xf>
    <xf numFmtId="0" fontId="5" fillId="0" borderId="37" xfId="0" applyFont="1" applyFill="1" applyBorder="1" applyAlignment="1" applyProtection="1">
      <alignment horizontal="center" vertical="center" wrapText="1"/>
      <protection locked="0" hidden="1"/>
    </xf>
    <xf numFmtId="0" fontId="18" fillId="8" borderId="18" xfId="0" applyFont="1" applyFill="1" applyBorder="1" applyAlignment="1" applyProtection="1">
      <alignment horizontal="center" vertical="center"/>
      <protection hidden="1"/>
    </xf>
    <xf numFmtId="0" fontId="18" fillId="8" borderId="17" xfId="0" applyFont="1" applyFill="1" applyBorder="1" applyAlignment="1" applyProtection="1">
      <alignment horizontal="center" vertical="center"/>
      <protection hidden="1"/>
    </xf>
    <xf numFmtId="0" fontId="18" fillId="8" borderId="14" xfId="0" applyFont="1" applyFill="1" applyBorder="1" applyAlignment="1" applyProtection="1">
      <alignment horizontal="center" vertical="center"/>
      <protection hidden="1"/>
    </xf>
    <xf numFmtId="0" fontId="5" fillId="0" borderId="40" xfId="0" applyFont="1" applyFill="1" applyBorder="1" applyAlignment="1" applyProtection="1">
      <alignment horizontal="center" vertical="center"/>
      <protection locked="0" hidden="1"/>
    </xf>
    <xf numFmtId="0" fontId="5" fillId="5" borderId="38" xfId="0" applyFont="1" applyFill="1" applyBorder="1" applyAlignment="1" applyProtection="1">
      <alignment horizontal="center" vertical="center"/>
      <protection hidden="1"/>
    </xf>
    <xf numFmtId="0" fontId="5" fillId="0" borderId="38" xfId="0" applyFont="1" applyBorder="1" applyAlignment="1" applyProtection="1">
      <alignment horizontal="center" vertical="center"/>
      <protection locked="0" hidden="1"/>
    </xf>
    <xf numFmtId="165" fontId="5" fillId="5" borderId="38" xfId="0" applyNumberFormat="1" applyFont="1" applyFill="1" applyBorder="1" applyAlignment="1" applyProtection="1">
      <alignment horizontal="center" vertical="center"/>
      <protection hidden="1"/>
    </xf>
    <xf numFmtId="165" fontId="5" fillId="5" borderId="41" xfId="0" applyNumberFormat="1" applyFont="1" applyFill="1" applyBorder="1" applyAlignment="1" applyProtection="1">
      <alignment horizontal="center" vertical="center"/>
      <protection hidden="1"/>
    </xf>
    <xf numFmtId="0" fontId="5" fillId="5" borderId="37" xfId="0" applyFont="1" applyFill="1" applyBorder="1" applyAlignment="1" applyProtection="1">
      <alignment horizontal="center" vertical="center"/>
      <protection hidden="1"/>
    </xf>
    <xf numFmtId="0" fontId="5" fillId="0" borderId="45" xfId="0" applyFont="1" applyBorder="1" applyAlignment="1" applyProtection="1">
      <alignment horizontal="center" vertical="center"/>
      <protection locked="0" hidden="1"/>
    </xf>
    <xf numFmtId="0" fontId="5" fillId="0" borderId="43" xfId="0" applyFont="1" applyBorder="1" applyAlignment="1" applyProtection="1">
      <alignment horizontal="center" vertical="center"/>
      <protection locked="0" hidden="1"/>
    </xf>
    <xf numFmtId="165" fontId="5" fillId="5" borderId="48" xfId="1" applyNumberFormat="1" applyFont="1" applyFill="1" applyBorder="1" applyAlignment="1" applyProtection="1">
      <alignment horizontal="center" vertical="center"/>
      <protection hidden="1"/>
    </xf>
    <xf numFmtId="165" fontId="5" fillId="5" borderId="16" xfId="1" applyNumberFormat="1" applyFont="1" applyFill="1" applyBorder="1" applyAlignment="1" applyProtection="1">
      <alignment horizontal="center" vertical="center"/>
      <protection hidden="1"/>
    </xf>
    <xf numFmtId="0" fontId="5" fillId="3" borderId="18" xfId="0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5" fillId="3" borderId="14" xfId="0" applyFont="1" applyFill="1" applyBorder="1" applyAlignment="1" applyProtection="1">
      <alignment horizontal="center" vertical="center"/>
      <protection hidden="1"/>
    </xf>
    <xf numFmtId="0" fontId="5" fillId="4" borderId="18" xfId="0" applyFont="1" applyFill="1" applyBorder="1" applyAlignment="1" applyProtection="1">
      <alignment horizontal="center" vertical="center"/>
      <protection hidden="1"/>
    </xf>
    <xf numFmtId="0" fontId="5" fillId="4" borderId="17" xfId="0" applyFont="1" applyFill="1" applyBorder="1" applyAlignment="1" applyProtection="1">
      <alignment horizontal="center" vertical="center"/>
      <protection hidden="1"/>
    </xf>
    <xf numFmtId="0" fontId="5" fillId="4" borderId="14" xfId="0" applyFont="1" applyFill="1" applyBorder="1" applyAlignment="1" applyProtection="1">
      <alignment horizontal="center" vertical="center"/>
      <protection hidden="1"/>
    </xf>
    <xf numFmtId="0" fontId="19" fillId="8" borderId="18" xfId="0" applyFont="1" applyFill="1" applyBorder="1" applyAlignment="1" applyProtection="1">
      <alignment horizontal="center" vertical="center"/>
      <protection hidden="1"/>
    </xf>
    <xf numFmtId="0" fontId="19" fillId="8" borderId="17" xfId="0" applyFont="1" applyFill="1" applyBorder="1" applyAlignment="1" applyProtection="1">
      <alignment horizontal="center" vertical="center"/>
      <protection hidden="1"/>
    </xf>
    <xf numFmtId="0" fontId="19" fillId="8" borderId="14" xfId="0" applyFont="1" applyFill="1" applyBorder="1" applyAlignment="1" applyProtection="1">
      <alignment horizontal="center" vertical="center"/>
      <protection hidden="1"/>
    </xf>
    <xf numFmtId="0" fontId="5" fillId="5" borderId="33" xfId="0" applyFont="1" applyFill="1" applyBorder="1" applyAlignment="1" applyProtection="1">
      <alignment horizontal="center" vertical="center"/>
      <protection hidden="1"/>
    </xf>
    <xf numFmtId="0" fontId="5" fillId="0" borderId="38" xfId="0" applyFont="1" applyFill="1" applyBorder="1" applyAlignment="1" applyProtection="1">
      <alignment horizontal="center" vertical="center"/>
      <protection locked="0" hidden="1"/>
    </xf>
    <xf numFmtId="0" fontId="5" fillId="0" borderId="53" xfId="0" applyFont="1" applyFill="1" applyBorder="1" applyAlignment="1" applyProtection="1">
      <alignment horizontal="center" vertical="center" wrapText="1"/>
      <protection locked="0" hidden="1"/>
    </xf>
    <xf numFmtId="0" fontId="5" fillId="0" borderId="59" xfId="0" applyFont="1" applyFill="1" applyBorder="1" applyAlignment="1" applyProtection="1">
      <alignment horizontal="center" vertical="center" wrapText="1"/>
      <protection locked="0" hidden="1"/>
    </xf>
    <xf numFmtId="0" fontId="5" fillId="5" borderId="34" xfId="0" applyFont="1" applyFill="1" applyBorder="1" applyAlignment="1" applyProtection="1">
      <alignment horizontal="center" vertical="center"/>
      <protection hidden="1"/>
    </xf>
    <xf numFmtId="0" fontId="5" fillId="0" borderId="54" xfId="0" applyFont="1" applyFill="1" applyBorder="1" applyAlignment="1" applyProtection="1">
      <alignment horizontal="center" vertical="center" wrapText="1"/>
      <protection locked="0" hidden="1"/>
    </xf>
    <xf numFmtId="0" fontId="3" fillId="0" borderId="78" xfId="0" applyFont="1" applyBorder="1" applyAlignment="1" applyProtection="1">
      <alignment horizontal="center" vertical="center" wrapText="1"/>
      <protection hidden="1"/>
    </xf>
    <xf numFmtId="0" fontId="3" fillId="0" borderId="79" xfId="0" applyFont="1" applyBorder="1" applyAlignment="1" applyProtection="1">
      <alignment horizontal="center" vertical="center" wrapText="1"/>
      <protection hidden="1"/>
    </xf>
    <xf numFmtId="0" fontId="3" fillId="0" borderId="78" xfId="0" applyFont="1" applyBorder="1" applyAlignment="1" applyProtection="1">
      <alignment horizontal="center" vertical="center"/>
      <protection hidden="1"/>
    </xf>
    <xf numFmtId="0" fontId="3" fillId="0" borderId="79" xfId="0" applyFont="1" applyBorder="1" applyAlignment="1" applyProtection="1">
      <alignment horizontal="center" vertical="center"/>
      <protection hidden="1"/>
    </xf>
    <xf numFmtId="0" fontId="3" fillId="0" borderId="50" xfId="0" applyFont="1" applyBorder="1" applyAlignment="1" applyProtection="1">
      <alignment horizontal="center" vertical="center"/>
      <protection hidden="1"/>
    </xf>
    <xf numFmtId="0" fontId="7" fillId="4" borderId="55" xfId="0" applyFont="1" applyFill="1" applyBorder="1" applyAlignment="1" applyProtection="1">
      <alignment horizontal="center" vertical="center"/>
      <protection hidden="1"/>
    </xf>
    <xf numFmtId="0" fontId="7" fillId="4" borderId="77" xfId="0" applyFont="1" applyFill="1" applyBorder="1" applyAlignment="1" applyProtection="1">
      <alignment horizontal="center" vertical="center"/>
      <protection hidden="1"/>
    </xf>
    <xf numFmtId="0" fontId="7" fillId="4" borderId="57" xfId="0" applyFont="1" applyFill="1" applyBorder="1" applyAlignment="1" applyProtection="1">
      <alignment horizontal="center" vertical="center"/>
      <protection hidden="1"/>
    </xf>
    <xf numFmtId="0" fontId="7" fillId="4" borderId="39" xfId="0" applyFont="1" applyFill="1" applyBorder="1" applyAlignment="1" applyProtection="1">
      <alignment horizontal="center" vertical="center"/>
      <protection hidden="1"/>
    </xf>
    <xf numFmtId="0" fontId="7" fillId="4" borderId="35" xfId="0" applyFont="1" applyFill="1" applyBorder="1" applyAlignment="1" applyProtection="1">
      <alignment horizontal="center" vertical="center"/>
      <protection hidden="1"/>
    </xf>
    <xf numFmtId="0" fontId="7" fillId="4" borderId="41" xfId="0" applyFont="1" applyFill="1" applyBorder="1" applyAlignment="1" applyProtection="1">
      <alignment horizontal="center" vertical="center"/>
      <protection hidden="1"/>
    </xf>
    <xf numFmtId="0" fontId="7" fillId="4" borderId="18" xfId="0" applyFont="1" applyFill="1" applyBorder="1" applyAlignment="1" applyProtection="1">
      <alignment horizontal="center" vertical="center"/>
      <protection hidden="1"/>
    </xf>
    <xf numFmtId="0" fontId="7" fillId="4" borderId="14" xfId="0" applyFont="1" applyFill="1" applyBorder="1" applyAlignment="1" applyProtection="1">
      <alignment horizontal="center" vertical="center"/>
      <protection hidden="1"/>
    </xf>
    <xf numFmtId="0" fontId="7" fillId="4" borderId="49" xfId="0" applyFont="1" applyFill="1" applyBorder="1" applyAlignment="1" applyProtection="1">
      <alignment horizontal="center" vertical="center"/>
      <protection hidden="1"/>
    </xf>
    <xf numFmtId="0" fontId="7" fillId="4" borderId="50" xfId="0" applyFont="1" applyFill="1" applyBorder="1" applyAlignment="1" applyProtection="1">
      <alignment horizontal="center" vertical="center"/>
      <protection hidden="1"/>
    </xf>
    <xf numFmtId="0" fontId="7" fillId="4" borderId="75" xfId="0" applyFont="1" applyFill="1" applyBorder="1" applyAlignment="1" applyProtection="1">
      <alignment horizontal="center" vertical="center"/>
      <protection hidden="1"/>
    </xf>
    <xf numFmtId="0" fontId="7" fillId="4" borderId="76" xfId="0" applyFont="1" applyFill="1" applyBorder="1" applyAlignment="1" applyProtection="1">
      <alignment horizontal="center" vertical="center"/>
      <protection hidden="1"/>
    </xf>
    <xf numFmtId="0" fontId="7" fillId="4" borderId="35" xfId="0" applyFont="1" applyFill="1" applyBorder="1" applyAlignment="1" applyProtection="1">
      <alignment horizontal="center" vertical="center" wrapText="1"/>
      <protection hidden="1"/>
    </xf>
    <xf numFmtId="0" fontId="7" fillId="4" borderId="41" xfId="0" applyFont="1" applyFill="1" applyBorder="1" applyAlignment="1" applyProtection="1">
      <alignment horizontal="center" vertical="center" wrapText="1"/>
      <protection hidden="1"/>
    </xf>
    <xf numFmtId="0" fontId="7" fillId="4" borderId="57" xfId="0" applyFont="1" applyFill="1" applyBorder="1" applyAlignment="1" applyProtection="1">
      <alignment horizontal="center" vertical="center" wrapText="1"/>
      <protection hidden="1"/>
    </xf>
    <xf numFmtId="0" fontId="7" fillId="4" borderId="39" xfId="0" applyFont="1" applyFill="1" applyBorder="1" applyAlignment="1" applyProtection="1">
      <alignment horizontal="center" vertical="center" wrapText="1"/>
      <protection hidden="1"/>
    </xf>
    <xf numFmtId="0" fontId="5" fillId="6" borderId="24" xfId="0" applyFont="1" applyFill="1" applyBorder="1" applyAlignment="1" applyProtection="1">
      <alignment horizontal="center" vertical="center"/>
      <protection locked="0" hidden="1"/>
    </xf>
    <xf numFmtId="0" fontId="5" fillId="5" borderId="45" xfId="0" applyFont="1" applyFill="1" applyBorder="1" applyAlignment="1" applyProtection="1">
      <alignment horizontal="center" vertical="center"/>
      <protection hidden="1"/>
    </xf>
    <xf numFmtId="0" fontId="3" fillId="0" borderId="78" xfId="0" applyFont="1" applyFill="1" applyBorder="1" applyAlignment="1" applyProtection="1">
      <alignment horizontal="center" vertical="center"/>
      <protection hidden="1"/>
    </xf>
    <xf numFmtId="0" fontId="3" fillId="0" borderId="79" xfId="0" applyFont="1" applyFill="1" applyBorder="1" applyAlignment="1" applyProtection="1">
      <alignment horizontal="center" vertical="center"/>
      <protection hidden="1"/>
    </xf>
    <xf numFmtId="165" fontId="5" fillId="5" borderId="48" xfId="0" applyNumberFormat="1" applyFont="1" applyFill="1" applyBorder="1" applyAlignment="1" applyProtection="1">
      <alignment horizontal="center" vertical="center"/>
      <protection hidden="1"/>
    </xf>
    <xf numFmtId="165" fontId="5" fillId="5" borderId="16" xfId="0" applyNumberFormat="1" applyFont="1" applyFill="1" applyBorder="1" applyAlignment="1" applyProtection="1">
      <alignment horizontal="center" vertical="center"/>
      <protection hidden="1"/>
    </xf>
    <xf numFmtId="0" fontId="5" fillId="5" borderId="46" xfId="0" applyFont="1" applyFill="1" applyBorder="1" applyAlignment="1" applyProtection="1">
      <alignment horizontal="center" vertical="center"/>
      <protection hidden="1"/>
    </xf>
    <xf numFmtId="0" fontId="5" fillId="5" borderId="47" xfId="0" applyFont="1" applyFill="1" applyBorder="1" applyAlignment="1" applyProtection="1">
      <alignment horizontal="center" vertical="center"/>
      <protection hidden="1"/>
    </xf>
    <xf numFmtId="0" fontId="5" fillId="5" borderId="8" xfId="0" applyFont="1" applyFill="1" applyBorder="1" applyAlignment="1" applyProtection="1">
      <alignment horizontal="center" vertical="center"/>
      <protection hidden="1"/>
    </xf>
    <xf numFmtId="0" fontId="5" fillId="5" borderId="12" xfId="0" applyFont="1" applyFill="1" applyBorder="1" applyAlignment="1" applyProtection="1">
      <alignment horizontal="center" vertical="center"/>
      <protection hidden="1"/>
    </xf>
    <xf numFmtId="2" fontId="5" fillId="6" borderId="45" xfId="0" applyNumberFormat="1" applyFont="1" applyFill="1" applyBorder="1" applyAlignment="1" applyProtection="1">
      <alignment horizontal="center" vertical="center"/>
      <protection locked="0"/>
    </xf>
    <xf numFmtId="2" fontId="5" fillId="6" borderId="43" xfId="0" applyNumberFormat="1" applyFont="1" applyFill="1" applyBorder="1" applyAlignment="1" applyProtection="1">
      <alignment horizontal="center" vertical="center"/>
      <protection locked="0"/>
    </xf>
    <xf numFmtId="2" fontId="5" fillId="6" borderId="34" xfId="0" applyNumberFormat="1" applyFont="1" applyFill="1" applyBorder="1" applyAlignment="1" applyProtection="1">
      <alignment horizontal="center" vertical="center"/>
      <protection locked="0"/>
    </xf>
    <xf numFmtId="0" fontId="2" fillId="5" borderId="61" xfId="0" applyFont="1" applyFill="1" applyBorder="1" applyAlignment="1" applyProtection="1">
      <alignment horizontal="center" vertical="center"/>
      <protection hidden="1"/>
    </xf>
    <xf numFmtId="0" fontId="2" fillId="5" borderId="62" xfId="0" applyFont="1" applyFill="1" applyBorder="1" applyAlignment="1" applyProtection="1">
      <alignment horizontal="center" vertical="center"/>
      <protection hidden="1"/>
    </xf>
    <xf numFmtId="0" fontId="5" fillId="5" borderId="63" xfId="0" applyFont="1" applyFill="1" applyBorder="1" applyAlignment="1" applyProtection="1">
      <alignment horizontal="center" vertical="center"/>
      <protection hidden="1"/>
    </xf>
    <xf numFmtId="0" fontId="5" fillId="5" borderId="64" xfId="0" applyFont="1" applyFill="1" applyBorder="1" applyAlignment="1" applyProtection="1">
      <alignment horizontal="center" vertical="center" shrinkToFit="1"/>
      <protection hidden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28</xdr:row>
      <xdr:rowOff>0</xdr:rowOff>
    </xdr:from>
    <xdr:to>
      <xdr:col>19</xdr:col>
      <xdr:colOff>371475</xdr:colOff>
      <xdr:row>28</xdr:row>
      <xdr:rowOff>0</xdr:rowOff>
    </xdr:to>
    <xdr:pic>
      <xdr:nvPicPr>
        <xdr:cNvPr id="1126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18</xdr:col>
      <xdr:colOff>190500</xdr:colOff>
      <xdr:row>28</xdr:row>
      <xdr:rowOff>0</xdr:rowOff>
    </xdr:from>
    <xdr:to>
      <xdr:col>19</xdr:col>
      <xdr:colOff>371475</xdr:colOff>
      <xdr:row>28</xdr:row>
      <xdr:rowOff>0</xdr:rowOff>
    </xdr:to>
    <xdr:pic>
      <xdr:nvPicPr>
        <xdr:cNvPr id="1127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18</xdr:col>
      <xdr:colOff>190500</xdr:colOff>
      <xdr:row>28</xdr:row>
      <xdr:rowOff>0</xdr:rowOff>
    </xdr:from>
    <xdr:to>
      <xdr:col>19</xdr:col>
      <xdr:colOff>371475</xdr:colOff>
      <xdr:row>28</xdr:row>
      <xdr:rowOff>0</xdr:rowOff>
    </xdr:to>
    <xdr:pic>
      <xdr:nvPicPr>
        <xdr:cNvPr id="1128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18</xdr:col>
      <xdr:colOff>190500</xdr:colOff>
      <xdr:row>28</xdr:row>
      <xdr:rowOff>0</xdr:rowOff>
    </xdr:from>
    <xdr:to>
      <xdr:col>19</xdr:col>
      <xdr:colOff>371475</xdr:colOff>
      <xdr:row>28</xdr:row>
      <xdr:rowOff>0</xdr:rowOff>
    </xdr:to>
    <xdr:pic>
      <xdr:nvPicPr>
        <xdr:cNvPr id="1129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18</xdr:col>
      <xdr:colOff>190500</xdr:colOff>
      <xdr:row>28</xdr:row>
      <xdr:rowOff>0</xdr:rowOff>
    </xdr:from>
    <xdr:to>
      <xdr:col>19</xdr:col>
      <xdr:colOff>371475</xdr:colOff>
      <xdr:row>28</xdr:row>
      <xdr:rowOff>0</xdr:rowOff>
    </xdr:to>
    <xdr:pic>
      <xdr:nvPicPr>
        <xdr:cNvPr id="1130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9353550"/>
          <a:ext cx="695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0</xdr:row>
      <xdr:rowOff>533400</xdr:rowOff>
    </xdr:to>
    <xdr:pic>
      <xdr:nvPicPr>
        <xdr:cNvPr id="1131" name="Imag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9525</xdr:colOff>
      <xdr:row>0</xdr:row>
      <xdr:rowOff>19050</xdr:rowOff>
    </xdr:from>
    <xdr:to>
      <xdr:col>21</xdr:col>
      <xdr:colOff>361950</xdr:colOff>
      <xdr:row>1</xdr:row>
      <xdr:rowOff>0</xdr:rowOff>
    </xdr:to>
    <xdr:pic>
      <xdr:nvPicPr>
        <xdr:cNvPr id="1132" name="Image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19050"/>
          <a:ext cx="1895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17</xdr:col>
      <xdr:colOff>7620</xdr:colOff>
      <xdr:row>0</xdr:row>
      <xdr:rowOff>533400</xdr:rowOff>
    </xdr:to>
    <xdr:sp macro="" textlink="">
      <xdr:nvSpPr>
        <xdr:cNvPr id="9" name="Rectangle à coins arrondis 8"/>
        <xdr:cNvSpPr/>
      </xdr:nvSpPr>
      <xdr:spPr>
        <a:xfrm>
          <a:off x="1203960" y="0"/>
          <a:ext cx="8351520" cy="533400"/>
        </a:xfrm>
        <a:prstGeom prst="roundRect">
          <a:avLst/>
        </a:prstGeom>
        <a:solidFill>
          <a:srgbClr val="5B9BD5">
            <a:lumMod val="5000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2400" b="1" i="0" u="none" strike="noStrike" kern="0" cap="none" spc="50" normalizeH="0" baseline="0" noProof="0">
              <a:ln w="9525" cmpd="sng">
                <a:solidFill>
                  <a:srgbClr val="5B9BD5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rgbClr val="5B9BD5">
                    <a:alpha val="40000"/>
                  </a:srgbClr>
                </a:glow>
              </a:effectLst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CHAMPIONNAT DE LIGUE PAR EQUIPES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33"/>
  <sheetViews>
    <sheetView showGridLines="0" tabSelected="1" view="pageBreakPreview" zoomScaleNormal="75" zoomScaleSheetLayoutView="100" workbookViewId="0">
      <selection activeCell="B17" sqref="B17:B18"/>
    </sheetView>
  </sheetViews>
  <sheetFormatPr baseColWidth="10" defaultRowHeight="12.75" x14ac:dyDescent="0.2"/>
  <cols>
    <col min="1" max="2" width="8.7109375" style="3" customWidth="1"/>
    <col min="3" max="3" width="8.85546875" style="3" customWidth="1"/>
    <col min="4" max="4" width="12.7109375" style="3" customWidth="1"/>
    <col min="5" max="6" width="6.5703125" style="3" customWidth="1"/>
    <col min="7" max="11" width="7.7109375" style="3" customWidth="1"/>
    <col min="12" max="12" width="5.7109375" style="3" customWidth="1"/>
    <col min="13" max="13" width="8.85546875" style="3" customWidth="1"/>
    <col min="14" max="14" width="12.7109375" style="3" customWidth="1"/>
    <col min="15" max="16" width="6.5703125" style="3" customWidth="1"/>
    <col min="17" max="21" width="7.7109375" style="3" customWidth="1"/>
    <col min="22" max="22" width="5.7109375" style="3" customWidth="1"/>
    <col min="23" max="23" width="0.140625" style="3" customWidth="1"/>
    <col min="24" max="25" width="0.140625" style="4" customWidth="1"/>
    <col min="26" max="27" width="0.140625" style="5" customWidth="1"/>
    <col min="28" max="28" width="0.140625" style="6" customWidth="1"/>
    <col min="29" max="29" width="0.140625" style="5" customWidth="1"/>
    <col min="30" max="30" width="18.28515625" style="5" hidden="1" customWidth="1"/>
    <col min="31" max="31" width="9.42578125" style="3" hidden="1" customWidth="1"/>
    <col min="32" max="32" width="16.140625" style="3" hidden="1" customWidth="1"/>
    <col min="33" max="33" width="3.85546875" style="3" hidden="1" customWidth="1"/>
    <col min="34" max="34" width="10" style="3" hidden="1" customWidth="1"/>
    <col min="35" max="35" width="3.5703125" style="3" hidden="1" customWidth="1"/>
    <col min="36" max="36" width="4" style="3" hidden="1" customWidth="1"/>
    <col min="37" max="37" width="3.5703125" style="5" hidden="1" customWidth="1"/>
    <col min="38" max="38" width="4" style="5" hidden="1" customWidth="1"/>
    <col min="39" max="39" width="8.28515625" style="3" hidden="1" customWidth="1"/>
    <col min="40" max="40" width="12.5703125" style="3" hidden="1" customWidth="1"/>
    <col min="41" max="41" width="6" style="3" hidden="1" customWidth="1"/>
    <col min="42" max="42" width="7.140625" style="3" hidden="1" customWidth="1"/>
    <col min="43" max="43" width="9.42578125" style="3" hidden="1" customWidth="1"/>
    <col min="44" max="44" width="8.28515625" style="3" hidden="1" customWidth="1"/>
    <col min="45" max="45" width="12.5703125" style="3" hidden="1" customWidth="1"/>
    <col min="46" max="46" width="7" style="3" hidden="1" customWidth="1"/>
    <col min="47" max="47" width="7.140625" style="3" hidden="1" customWidth="1"/>
    <col min="48" max="48" width="9.42578125" style="3" hidden="1" customWidth="1"/>
    <col min="49" max="49" width="8.28515625" style="3" hidden="1" customWidth="1"/>
    <col min="50" max="50" width="12.5703125" style="3" hidden="1" customWidth="1"/>
    <col min="51" max="51" width="7" style="3" hidden="1" customWidth="1"/>
    <col min="52" max="52" width="7.140625" style="3" hidden="1" customWidth="1"/>
    <col min="53" max="53" width="9.42578125" style="3" hidden="1" customWidth="1"/>
    <col min="54" max="83" width="0" style="3" hidden="1" customWidth="1"/>
    <col min="84" max="16384" width="11.42578125" style="3"/>
  </cols>
  <sheetData>
    <row r="1" spans="1:53" ht="43.9" customHeight="1" thickBot="1" x14ac:dyDescent="0.25">
      <c r="A1" s="1"/>
      <c r="B1" s="1"/>
      <c r="C1" s="2"/>
      <c r="D1" s="2"/>
      <c r="R1" s="1"/>
      <c r="S1" s="1"/>
      <c r="T1" s="1"/>
      <c r="U1" s="1"/>
      <c r="V1" s="1"/>
      <c r="AI1" s="5">
        <v>2</v>
      </c>
      <c r="AJ1" s="5">
        <v>3</v>
      </c>
      <c r="AK1" s="5">
        <v>4</v>
      </c>
      <c r="AL1" s="5">
        <v>5</v>
      </c>
      <c r="AM1" s="5">
        <v>6</v>
      </c>
      <c r="AN1" s="5">
        <v>7</v>
      </c>
      <c r="AO1" s="5">
        <v>8</v>
      </c>
      <c r="AP1" s="5">
        <v>9</v>
      </c>
      <c r="AQ1" s="5"/>
    </row>
    <row r="2" spans="1:53" ht="9" customHeight="1" x14ac:dyDescent="0.2">
      <c r="A2" s="7"/>
      <c r="B2" s="7"/>
      <c r="C2" s="2"/>
      <c r="D2" s="2"/>
      <c r="R2" s="7"/>
      <c r="S2" s="7"/>
      <c r="T2" s="7"/>
      <c r="U2" s="7"/>
      <c r="V2" s="7"/>
      <c r="AH2" s="82"/>
      <c r="AI2" s="190" t="s">
        <v>20</v>
      </c>
      <c r="AJ2" s="191"/>
      <c r="AK2" s="167" t="s">
        <v>47</v>
      </c>
      <c r="AL2" s="168"/>
      <c r="AM2" s="169" t="s">
        <v>48</v>
      </c>
      <c r="AN2" s="170"/>
      <c r="AO2" s="169" t="s">
        <v>1</v>
      </c>
      <c r="AP2" s="171"/>
    </row>
    <row r="3" spans="1:53" ht="35.25" customHeight="1" x14ac:dyDescent="0.2">
      <c r="A3" s="95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/>
      <c r="AF3" s="20"/>
      <c r="AG3" s="20"/>
      <c r="AH3" s="83"/>
      <c r="AI3" s="56" t="s">
        <v>11</v>
      </c>
      <c r="AJ3" s="87" t="s">
        <v>54</v>
      </c>
      <c r="AK3" s="56" t="s">
        <v>11</v>
      </c>
      <c r="AL3" s="87" t="s">
        <v>54</v>
      </c>
      <c r="AM3" s="56" t="s">
        <v>11</v>
      </c>
      <c r="AN3" s="87" t="s">
        <v>54</v>
      </c>
      <c r="AO3" s="56" t="s">
        <v>11</v>
      </c>
      <c r="AP3" s="87" t="s">
        <v>54</v>
      </c>
      <c r="AR3" s="88">
        <v>2.8</v>
      </c>
    </row>
    <row r="4" spans="1:53" ht="9" customHeight="1" thickBot="1" x14ac:dyDescent="0.25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AD4" s="9" t="s">
        <v>50</v>
      </c>
      <c r="AE4" s="77" t="s">
        <v>49</v>
      </c>
      <c r="AF4" s="78"/>
      <c r="AG4" s="48"/>
      <c r="AH4" s="83" t="s">
        <v>50</v>
      </c>
      <c r="AI4" s="79">
        <v>300</v>
      </c>
      <c r="AJ4" s="58">
        <v>20</v>
      </c>
      <c r="AK4" s="79">
        <v>200</v>
      </c>
      <c r="AL4" s="58">
        <v>20</v>
      </c>
      <c r="AM4" s="79">
        <v>60</v>
      </c>
      <c r="AN4" s="58">
        <v>20</v>
      </c>
      <c r="AO4" s="79">
        <v>30</v>
      </c>
      <c r="AP4" s="84">
        <v>50</v>
      </c>
      <c r="AR4" s="88">
        <v>3.1</v>
      </c>
    </row>
    <row r="5" spans="1:53" ht="34.9" customHeight="1" thickBot="1" x14ac:dyDescent="0.25">
      <c r="A5" s="98" t="s">
        <v>46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100"/>
      <c r="M5" s="101"/>
      <c r="N5" s="101"/>
      <c r="O5" s="101"/>
      <c r="P5" s="101"/>
      <c r="Q5" s="101"/>
      <c r="R5" s="101"/>
      <c r="S5" s="101"/>
      <c r="T5" s="101"/>
      <c r="U5" s="101"/>
      <c r="V5" s="102"/>
      <c r="AD5" s="9" t="s">
        <v>51</v>
      </c>
      <c r="AE5" s="77" t="s">
        <v>47</v>
      </c>
      <c r="AF5" s="78"/>
      <c r="AG5" s="48"/>
      <c r="AH5" s="83" t="s">
        <v>51</v>
      </c>
      <c r="AI5" s="79">
        <v>150</v>
      </c>
      <c r="AJ5" s="58">
        <v>20</v>
      </c>
      <c r="AK5" s="79">
        <v>100</v>
      </c>
      <c r="AL5" s="58">
        <v>20</v>
      </c>
      <c r="AM5" s="79">
        <v>40</v>
      </c>
      <c r="AN5" s="58">
        <v>20</v>
      </c>
      <c r="AO5" s="79">
        <v>20</v>
      </c>
      <c r="AP5" s="84">
        <v>50</v>
      </c>
      <c r="AR5" s="88">
        <v>2.6</v>
      </c>
    </row>
    <row r="6" spans="1:53" ht="9" customHeight="1" thickBot="1" x14ac:dyDescent="0.25">
      <c r="C6" s="103"/>
      <c r="D6" s="103"/>
      <c r="E6" s="103"/>
      <c r="F6" s="11"/>
      <c r="AD6" s="9" t="s">
        <v>52</v>
      </c>
      <c r="AE6" s="56" t="s">
        <v>48</v>
      </c>
      <c r="AF6" s="78"/>
      <c r="AG6" s="48"/>
      <c r="AH6" s="83" t="s">
        <v>52</v>
      </c>
      <c r="AI6" s="79">
        <v>120</v>
      </c>
      <c r="AJ6" s="58">
        <v>25</v>
      </c>
      <c r="AK6" s="79">
        <v>80</v>
      </c>
      <c r="AL6" s="58">
        <v>25</v>
      </c>
      <c r="AM6" s="79">
        <v>40</v>
      </c>
      <c r="AN6" s="58">
        <v>30</v>
      </c>
      <c r="AO6" s="79">
        <v>15</v>
      </c>
      <c r="AP6" s="84">
        <v>50</v>
      </c>
    </row>
    <row r="7" spans="1:53" ht="29.45" customHeight="1" thickBot="1" x14ac:dyDescent="0.25">
      <c r="A7" s="104" t="s">
        <v>2</v>
      </c>
      <c r="B7" s="105"/>
      <c r="C7" s="106"/>
      <c r="D7" s="107"/>
      <c r="E7" s="107"/>
      <c r="F7" s="107"/>
      <c r="G7" s="108"/>
      <c r="H7" s="109" t="s">
        <v>3</v>
      </c>
      <c r="I7" s="109"/>
      <c r="J7" s="110"/>
      <c r="K7" s="110"/>
      <c r="L7" s="110"/>
      <c r="M7" s="110"/>
      <c r="N7" s="110"/>
      <c r="O7" s="109" t="s">
        <v>5</v>
      </c>
      <c r="P7" s="109"/>
      <c r="Q7" s="110"/>
      <c r="R7" s="110"/>
      <c r="S7" s="110"/>
      <c r="T7" s="110"/>
      <c r="U7" s="110"/>
      <c r="V7" s="111"/>
      <c r="AB7" s="5"/>
      <c r="AD7" s="9" t="s">
        <v>53</v>
      </c>
      <c r="AE7" s="56" t="s">
        <v>1</v>
      </c>
      <c r="AF7" s="20"/>
      <c r="AG7" s="20"/>
      <c r="AH7" s="85" t="s">
        <v>53</v>
      </c>
      <c r="AI7" s="80">
        <v>60</v>
      </c>
      <c r="AJ7" s="81">
        <v>30</v>
      </c>
      <c r="AK7" s="80">
        <v>60</v>
      </c>
      <c r="AL7" s="81">
        <v>30</v>
      </c>
      <c r="AM7" s="80">
        <v>20</v>
      </c>
      <c r="AN7" s="81">
        <v>30</v>
      </c>
      <c r="AO7" s="80">
        <v>12</v>
      </c>
      <c r="AP7" s="86">
        <v>50</v>
      </c>
    </row>
    <row r="8" spans="1:53" ht="9" customHeight="1" thickBot="1" x14ac:dyDescent="0.25">
      <c r="AI8" s="20"/>
      <c r="AJ8" s="20"/>
      <c r="AK8" s="48"/>
      <c r="AL8" s="48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</row>
    <row r="9" spans="1:53" ht="30" customHeight="1" thickBot="1" x14ac:dyDescent="0.25">
      <c r="C9" s="112" t="s">
        <v>6</v>
      </c>
      <c r="D9" s="113"/>
      <c r="E9" s="113"/>
      <c r="F9" s="114"/>
      <c r="G9" s="114"/>
      <c r="H9" s="114"/>
      <c r="I9" s="114"/>
      <c r="J9" s="114"/>
      <c r="K9" s="114"/>
      <c r="L9" s="114"/>
      <c r="M9" s="113" t="s">
        <v>7</v>
      </c>
      <c r="N9" s="113"/>
      <c r="O9" s="113"/>
      <c r="P9" s="114"/>
      <c r="Q9" s="114"/>
      <c r="R9" s="114"/>
      <c r="S9" s="114"/>
      <c r="T9" s="114"/>
      <c r="U9" s="114"/>
      <c r="V9" s="188"/>
      <c r="Z9" s="3"/>
      <c r="AB9" s="12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</row>
    <row r="10" spans="1:53" ht="9" customHeight="1" thickBot="1" x14ac:dyDescent="0.25">
      <c r="Z10" s="3"/>
      <c r="AB10" s="13"/>
      <c r="AC10" s="14"/>
      <c r="AH10" s="17" t="s">
        <v>19</v>
      </c>
      <c r="AM10" s="61" t="s">
        <v>19</v>
      </c>
      <c r="AN10" s="17" t="s">
        <v>20</v>
      </c>
      <c r="AO10" s="10" t="s">
        <v>47</v>
      </c>
      <c r="AP10" s="9" t="s">
        <v>48</v>
      </c>
      <c r="AQ10" s="62" t="s">
        <v>1</v>
      </c>
      <c r="AR10" s="61" t="s">
        <v>19</v>
      </c>
      <c r="AS10" s="17" t="s">
        <v>20</v>
      </c>
      <c r="AT10" s="10" t="s">
        <v>47</v>
      </c>
      <c r="AU10" s="9" t="s">
        <v>48</v>
      </c>
      <c r="AV10" s="62" t="s">
        <v>1</v>
      </c>
      <c r="AW10" s="61" t="s">
        <v>19</v>
      </c>
      <c r="AX10" s="17" t="s">
        <v>20</v>
      </c>
      <c r="AY10" s="10" t="s">
        <v>47</v>
      </c>
      <c r="AZ10" s="9" t="s">
        <v>48</v>
      </c>
      <c r="BA10" s="9" t="s">
        <v>1</v>
      </c>
    </row>
    <row r="11" spans="1:53" ht="15" customHeight="1" thickBot="1" x14ac:dyDescent="0.25">
      <c r="A11" s="172" t="s">
        <v>8</v>
      </c>
      <c r="B11" s="174" t="s">
        <v>9</v>
      </c>
      <c r="C11" s="180" t="s">
        <v>10</v>
      </c>
      <c r="D11" s="181"/>
      <c r="E11" s="178" t="s">
        <v>55</v>
      </c>
      <c r="F11" s="179"/>
      <c r="G11" s="172" t="s">
        <v>11</v>
      </c>
      <c r="H11" s="176" t="s">
        <v>12</v>
      </c>
      <c r="I11" s="176" t="s">
        <v>13</v>
      </c>
      <c r="J11" s="176" t="s">
        <v>14</v>
      </c>
      <c r="K11" s="184" t="s">
        <v>15</v>
      </c>
      <c r="L11" s="186" t="s">
        <v>16</v>
      </c>
      <c r="M11" s="180" t="s">
        <v>10</v>
      </c>
      <c r="N11" s="181"/>
      <c r="O11" s="178" t="s">
        <v>55</v>
      </c>
      <c r="P11" s="179"/>
      <c r="Q11" s="172" t="s">
        <v>11</v>
      </c>
      <c r="R11" s="176" t="s">
        <v>12</v>
      </c>
      <c r="S11" s="176" t="s">
        <v>13</v>
      </c>
      <c r="T11" s="176" t="s">
        <v>14</v>
      </c>
      <c r="U11" s="184" t="s">
        <v>15</v>
      </c>
      <c r="V11" s="186" t="s">
        <v>16</v>
      </c>
      <c r="X11" s="15"/>
      <c r="Y11" s="15"/>
      <c r="Z11" s="3"/>
      <c r="AD11" s="9" t="s">
        <v>17</v>
      </c>
      <c r="AF11" s="16" t="s">
        <v>18</v>
      </c>
      <c r="AH11" s="63"/>
      <c r="AI11" s="59"/>
      <c r="AJ11" s="59"/>
      <c r="AK11" s="59"/>
      <c r="AL11" s="64"/>
      <c r="AM11" s="63"/>
      <c r="AN11" s="59"/>
      <c r="AO11" s="59"/>
      <c r="AP11" s="59"/>
      <c r="AQ11" s="64"/>
      <c r="AR11" s="63"/>
      <c r="AS11" s="59"/>
      <c r="AT11" s="59"/>
      <c r="AU11" s="59"/>
      <c r="AV11" s="64"/>
      <c r="AW11" s="63"/>
      <c r="AX11" s="59"/>
      <c r="AY11" s="59"/>
      <c r="AZ11" s="59"/>
      <c r="BA11" s="64"/>
    </row>
    <row r="12" spans="1:53" ht="15" customHeight="1" thickBot="1" x14ac:dyDescent="0.25">
      <c r="A12" s="173"/>
      <c r="B12" s="175"/>
      <c r="C12" s="182"/>
      <c r="D12" s="183"/>
      <c r="E12" s="71" t="s">
        <v>11</v>
      </c>
      <c r="F12" s="72" t="s">
        <v>54</v>
      </c>
      <c r="G12" s="173"/>
      <c r="H12" s="177"/>
      <c r="I12" s="177"/>
      <c r="J12" s="177"/>
      <c r="K12" s="185"/>
      <c r="L12" s="187"/>
      <c r="M12" s="182"/>
      <c r="N12" s="183"/>
      <c r="O12" s="74" t="s">
        <v>11</v>
      </c>
      <c r="P12" s="75" t="s">
        <v>54</v>
      </c>
      <c r="Q12" s="173"/>
      <c r="R12" s="177"/>
      <c r="S12" s="177"/>
      <c r="T12" s="177"/>
      <c r="U12" s="185"/>
      <c r="V12" s="187"/>
      <c r="X12" s="15"/>
      <c r="Y12" s="15"/>
      <c r="Z12" s="3"/>
      <c r="AD12" s="9"/>
      <c r="AF12" s="16"/>
      <c r="AH12" s="73"/>
      <c r="AI12" s="24"/>
      <c r="AJ12" s="24"/>
      <c r="AK12" s="24"/>
      <c r="AL12" s="66"/>
      <c r="AM12" s="73"/>
      <c r="AN12" s="24"/>
      <c r="AO12" s="24"/>
      <c r="AP12" s="24"/>
      <c r="AQ12" s="66"/>
      <c r="AR12" s="73"/>
      <c r="AS12" s="24"/>
      <c r="AT12" s="24"/>
      <c r="AU12" s="24"/>
      <c r="AV12" s="66"/>
      <c r="AW12" s="73"/>
      <c r="AX12" s="24"/>
      <c r="AY12" s="24"/>
      <c r="AZ12" s="24"/>
      <c r="BA12" s="66"/>
    </row>
    <row r="13" spans="1:53" ht="15" customHeight="1" x14ac:dyDescent="0.2">
      <c r="A13" s="134" t="s">
        <v>21</v>
      </c>
      <c r="B13" s="198"/>
      <c r="C13" s="52" t="s">
        <v>22</v>
      </c>
      <c r="D13" s="55"/>
      <c r="E13" s="201" t="str">
        <f>IF($M$5="","",$AE$4)</f>
        <v/>
      </c>
      <c r="F13" s="202"/>
      <c r="G13" s="129"/>
      <c r="H13" s="135"/>
      <c r="I13" s="132" t="str">
        <f>IF(H13="","",IF(AND($M$5=$AD$4,$B13=$AR$4),ROUND(G13/H13,2),IF(AND($M$5=$AD$4,$B13=$AR$3),ROUND((G13*0.8)/H13,2),IF(AND($M$5=$AD$4,$B13=$AR$5),ROUND((G13*0.64)/H13,2),IF(AND(OR($M$5=$AD$5,$M$5=$AD$6,$M$5=$AD$7),B13=$AR$5),ROUND((G13*0.8)/H13,2),ROUND(G13/H13,2))))))</f>
        <v/>
      </c>
      <c r="J13" s="115"/>
      <c r="K13" s="137" t="str">
        <f>IF(H13="","",(G13/E14)*100)</f>
        <v/>
      </c>
      <c r="L13" s="189" t="str">
        <f>IF(M14="FORFAIT",0,IF(C14="FORFAIT",0,IF(G13="","",IF(K13=U13,1,IF(K13&gt;U13,2,0)))))</f>
        <v/>
      </c>
      <c r="M13" s="51" t="s">
        <v>22</v>
      </c>
      <c r="N13" s="76"/>
      <c r="O13" s="201" t="str">
        <f>IF($M$5="","",$AE$4)</f>
        <v/>
      </c>
      <c r="P13" s="202"/>
      <c r="Q13" s="129"/>
      <c r="R13" s="130" t="str">
        <f>IF(H13="","",H13)</f>
        <v/>
      </c>
      <c r="S13" s="132" t="str">
        <f>IF(R13="","",IF(AND($M$5=$AD$4,$B13=$AR$4),ROUND(Q13/R13,2),IF(AND($M$5=$AD$4,$B13=$AR$3),ROUND((Q13*0.8)/R13,2),IF(AND($M$5=$AD$4,$B13=$AR$5),ROUND((Q13*0.64)/R13,2),IF(AND(OR($M$5=$AD$5,$M$5=$AD$6,$M$5=$AD$7),B13=$AR$5),ROUND((Q13*0.8)/R13,2),ROUND(Q13/R13,2))))))</f>
        <v/>
      </c>
      <c r="T13" s="115"/>
      <c r="U13" s="117" t="str">
        <f>IF(R13="","",(Q13/O14)*100)</f>
        <v/>
      </c>
      <c r="V13" s="118" t="str">
        <f>IF(M14="FORFAIT",0,IF(C14="FORFAIT",0,IF(Q13="","",IF(K13=U13,1,IF(U13&gt;K13,2,0)))))</f>
        <v/>
      </c>
      <c r="AB13" s="20"/>
      <c r="AC13" s="3"/>
      <c r="AD13" s="9" t="s">
        <v>25</v>
      </c>
      <c r="AF13" s="16" t="s">
        <v>26</v>
      </c>
      <c r="AH13" s="65" t="s">
        <v>44</v>
      </c>
      <c r="AI13" s="21">
        <v>300</v>
      </c>
      <c r="AJ13" s="24">
        <v>200</v>
      </c>
      <c r="AK13" s="24">
        <v>60</v>
      </c>
      <c r="AL13" s="66">
        <v>30</v>
      </c>
      <c r="AM13" s="65" t="s">
        <v>44</v>
      </c>
      <c r="AN13" s="21">
        <v>300</v>
      </c>
      <c r="AO13" s="24">
        <v>200</v>
      </c>
      <c r="AP13" s="24">
        <v>60</v>
      </c>
      <c r="AQ13" s="66">
        <v>30</v>
      </c>
      <c r="AR13" s="65" t="s">
        <v>44</v>
      </c>
      <c r="AS13" s="21">
        <v>300</v>
      </c>
      <c r="AT13" s="24">
        <v>200</v>
      </c>
      <c r="AU13" s="24">
        <v>60</v>
      </c>
      <c r="AV13" s="66">
        <v>30</v>
      </c>
      <c r="AW13" s="65" t="s">
        <v>44</v>
      </c>
      <c r="AX13" s="21">
        <v>300</v>
      </c>
      <c r="AY13" s="24">
        <v>200</v>
      </c>
      <c r="AZ13" s="24">
        <v>60</v>
      </c>
      <c r="BA13" s="66">
        <v>30</v>
      </c>
    </row>
    <row r="14" spans="1:53" ht="43.5" customHeight="1" thickBot="1" x14ac:dyDescent="0.25">
      <c r="A14" s="120"/>
      <c r="B14" s="199"/>
      <c r="C14" s="127"/>
      <c r="D14" s="136"/>
      <c r="E14" s="203" t="str">
        <f>IF($M$5="","",VLOOKUP($M$5,$AH$4:$AP$7,$AI$1))</f>
        <v/>
      </c>
      <c r="F14" s="204" t="str">
        <f>IF($M$5="","",VLOOKUP($M$5,$AH$4:$AP$7,$AJ$1))</f>
        <v/>
      </c>
      <c r="G14" s="121"/>
      <c r="H14" s="122"/>
      <c r="I14" s="133"/>
      <c r="J14" s="116"/>
      <c r="K14" s="137"/>
      <c r="L14" s="126"/>
      <c r="M14" s="127"/>
      <c r="N14" s="128"/>
      <c r="O14" s="203" t="str">
        <f>IF($M$5="","",VLOOKUP($M$5,$AH$4:$AP$7,$AI$1))</f>
        <v/>
      </c>
      <c r="P14" s="204" t="str">
        <f>IF($M$5="","",VLOOKUP($M$5,$AH$4:$AP$7,$AJ$1))</f>
        <v/>
      </c>
      <c r="Q14" s="121"/>
      <c r="R14" s="131"/>
      <c r="S14" s="133"/>
      <c r="T14" s="116"/>
      <c r="U14" s="117"/>
      <c r="V14" s="119"/>
      <c r="X14" s="22"/>
      <c r="Y14" s="22"/>
      <c r="AB14" s="13"/>
      <c r="AC14" s="14"/>
      <c r="AD14" s="23" t="s">
        <v>27</v>
      </c>
      <c r="AF14" s="16" t="s">
        <v>4</v>
      </c>
      <c r="AH14" s="65" t="s">
        <v>24</v>
      </c>
      <c r="AI14" s="21">
        <v>200</v>
      </c>
      <c r="AJ14" s="24">
        <v>30</v>
      </c>
      <c r="AK14" s="24"/>
      <c r="AL14" s="66"/>
      <c r="AM14" s="65" t="s">
        <v>24</v>
      </c>
      <c r="AN14" s="21">
        <v>200</v>
      </c>
      <c r="AO14" s="24">
        <v>30</v>
      </c>
      <c r="AP14" s="24"/>
      <c r="AQ14" s="66"/>
      <c r="AR14" s="65" t="s">
        <v>24</v>
      </c>
      <c r="AS14" s="21">
        <v>200</v>
      </c>
      <c r="AT14" s="24">
        <v>30</v>
      </c>
      <c r="AU14" s="24"/>
      <c r="AV14" s="66"/>
      <c r="AW14" s="65" t="s">
        <v>24</v>
      </c>
      <c r="AX14" s="21">
        <v>200</v>
      </c>
      <c r="AY14" s="24">
        <v>30</v>
      </c>
      <c r="AZ14" s="24"/>
      <c r="BA14" s="66"/>
    </row>
    <row r="15" spans="1:53" ht="15" customHeight="1" x14ac:dyDescent="0.2">
      <c r="A15" s="134" t="s">
        <v>28</v>
      </c>
      <c r="B15" s="198"/>
      <c r="C15" s="18" t="s">
        <v>22</v>
      </c>
      <c r="D15" s="19"/>
      <c r="E15" s="201" t="str">
        <f>IF($M$5="","",IF($M$5=$AD$7,$AE$4,$AE$5))</f>
        <v/>
      </c>
      <c r="F15" s="202"/>
      <c r="G15" s="129"/>
      <c r="H15" s="135"/>
      <c r="I15" s="132" t="str">
        <f>IF(H15="","",IF(AND($M$5=$AD$4,$B15=$AR$4),ROUND(G15/H15,2),IF(AND($M$5=$AD$4,$B15=$AR$3),ROUND((G15*0.8)/H15,2),IF(AND($M$5=$AD$4,$B15=$AR$5),ROUND((G15*0.64)/H15,2),IF(AND(OR($M$5=$AD$5,$M$5=$AD$6,$M$5=$AD$7),B15=$AR$5),ROUND((G15*0.8)/H15,2),ROUND(G15/H15,2))))))</f>
        <v/>
      </c>
      <c r="J15" s="148"/>
      <c r="K15" s="150" t="str">
        <f>IF(H15="","",(G15/E16)*100)</f>
        <v/>
      </c>
      <c r="L15" s="196" t="str">
        <f>IF(M16="FORFAIT",0,IF(C16="FORFAIT",0,IF(G15="","",IF(K15=U15,1,IF(K15&gt;U15,2,0)))))</f>
        <v/>
      </c>
      <c r="M15" s="18" t="s">
        <v>22</v>
      </c>
      <c r="N15" s="53"/>
      <c r="O15" s="201" t="str">
        <f>IF($M$5="","",IF($M$5=$AD$7,$AE$4,$AE$5))</f>
        <v/>
      </c>
      <c r="P15" s="202"/>
      <c r="Q15" s="129"/>
      <c r="R15" s="130" t="str">
        <f>IF(H15="","",H15)</f>
        <v/>
      </c>
      <c r="S15" s="132" t="str">
        <f>IF(R15="","",IF(AND($M$5=$AD$4,$B15=$AR$4),ROUND(Q15/R15,2),IF(AND($M$5=$AD$4,$B15=$AR$3),ROUND((Q15*0.8)/R15,2),IF(AND($M$5=$AD$4,$B15=$AR$5),ROUND((Q15*0.64)/R15,2),IF(AND(OR($M$5=$AD$5,$M$5=$AD$6,$M$5=$AD$7),B15=$AR$5),ROUND((Q15*0.8)/R15,2),ROUND(Q15/R15,2))))))</f>
        <v/>
      </c>
      <c r="T15" s="148"/>
      <c r="U15" s="192" t="str">
        <f>IF(R15="","",(Q15/O16)*100)</f>
        <v/>
      </c>
      <c r="V15" s="194" t="str">
        <f>IF(M16="FORFAIT",0,IF(C16="FORFAIT",0,IF(Q15="","",IF(K15=U15,1,IF(U15&gt;K15,2,0)))))</f>
        <v/>
      </c>
      <c r="X15" s="22"/>
      <c r="Y15" s="22"/>
      <c r="AB15" s="13"/>
      <c r="AC15" s="14"/>
      <c r="AD15" s="9" t="s">
        <v>31</v>
      </c>
      <c r="AF15" s="16" t="s">
        <v>32</v>
      </c>
      <c r="AH15" s="65" t="s">
        <v>30</v>
      </c>
      <c r="AI15" s="21"/>
      <c r="AJ15" s="24">
        <v>25</v>
      </c>
      <c r="AK15" s="24"/>
      <c r="AL15" s="66"/>
      <c r="AM15" s="65" t="s">
        <v>30</v>
      </c>
      <c r="AN15" s="21"/>
      <c r="AO15" s="24">
        <v>25</v>
      </c>
      <c r="AP15" s="24"/>
      <c r="AQ15" s="66"/>
      <c r="AR15" s="65" t="s">
        <v>30</v>
      </c>
      <c r="AS15" s="21"/>
      <c r="AT15" s="24">
        <v>25</v>
      </c>
      <c r="AU15" s="24"/>
      <c r="AV15" s="66"/>
      <c r="AW15" s="65" t="s">
        <v>30</v>
      </c>
      <c r="AX15" s="21"/>
      <c r="AY15" s="24">
        <v>25</v>
      </c>
      <c r="AZ15" s="24"/>
      <c r="BA15" s="66"/>
    </row>
    <row r="16" spans="1:53" ht="43.5" customHeight="1" thickBot="1" x14ac:dyDescent="0.25">
      <c r="A16" s="120"/>
      <c r="B16" s="199"/>
      <c r="C16" s="123"/>
      <c r="D16" s="124"/>
      <c r="E16" s="203" t="str">
        <f>IF($M$5="","",VLOOKUP($M$5,$AH$4:$AP$7,$AK$1))</f>
        <v/>
      </c>
      <c r="F16" s="204" t="str">
        <f>IF($M$5="","",VLOOKUP($M$5,$AH$4:$AP$7,$AL$1))</f>
        <v/>
      </c>
      <c r="G16" s="121"/>
      <c r="H16" s="122"/>
      <c r="I16" s="133"/>
      <c r="J16" s="149"/>
      <c r="K16" s="151"/>
      <c r="L16" s="197"/>
      <c r="M16" s="123"/>
      <c r="N16" s="138"/>
      <c r="O16" s="203" t="str">
        <f>IF($M$5="","",VLOOKUP($M$5,$AH$4:$AP$7,$AK$1))</f>
        <v/>
      </c>
      <c r="P16" s="204" t="str">
        <f>IF($M$5="","",VLOOKUP($M$5,$AH$4:$AP$7,$AL$1))</f>
        <v/>
      </c>
      <c r="Q16" s="121"/>
      <c r="R16" s="131"/>
      <c r="S16" s="133"/>
      <c r="T16" s="149"/>
      <c r="U16" s="193"/>
      <c r="V16" s="195"/>
      <c r="X16" s="22"/>
      <c r="Y16" s="22"/>
      <c r="AB16" s="13"/>
      <c r="AC16" s="14"/>
      <c r="AD16" s="27"/>
      <c r="AF16" s="16" t="s">
        <v>33</v>
      </c>
      <c r="AH16" s="65" t="s">
        <v>29</v>
      </c>
      <c r="AI16" s="21">
        <v>150</v>
      </c>
      <c r="AJ16" s="24">
        <v>20</v>
      </c>
      <c r="AK16" s="24"/>
      <c r="AL16" s="66"/>
      <c r="AM16" s="65" t="s">
        <v>29</v>
      </c>
      <c r="AN16" s="21">
        <v>150</v>
      </c>
      <c r="AO16" s="24">
        <v>20</v>
      </c>
      <c r="AP16" s="24"/>
      <c r="AQ16" s="66"/>
      <c r="AR16" s="65" t="s">
        <v>29</v>
      </c>
      <c r="AS16" s="21">
        <v>150</v>
      </c>
      <c r="AT16" s="24">
        <v>20</v>
      </c>
      <c r="AU16" s="24"/>
      <c r="AV16" s="66"/>
      <c r="AW16" s="65" t="s">
        <v>29</v>
      </c>
      <c r="AX16" s="21">
        <v>150</v>
      </c>
      <c r="AY16" s="24">
        <v>20</v>
      </c>
      <c r="AZ16" s="24"/>
      <c r="BA16" s="66"/>
    </row>
    <row r="17" spans="1:53" ht="15" customHeight="1" x14ac:dyDescent="0.2">
      <c r="A17" s="120" t="s">
        <v>34</v>
      </c>
      <c r="B17" s="199"/>
      <c r="C17" s="25" t="s">
        <v>22</v>
      </c>
      <c r="D17" s="26"/>
      <c r="E17" s="201" t="str">
        <f>IF($M$5="","",$AE$6)</f>
        <v/>
      </c>
      <c r="F17" s="202"/>
      <c r="G17" s="121"/>
      <c r="H17" s="122"/>
      <c r="I17" s="132" t="str">
        <f>IF(H17="","",IF(AND($M$5=$AD$4,$B17=$AR$4),ROUND(G17/H17,2),IF(AND($M$5=$AD$4,$B17=$AR$3),ROUND((G17*0.8)/H17,2),IF(AND($M$5=$AD$4,$B17=$AR$5),ROUND((G17*0.64)/H17,2),IF(AND(OR($M$5=$AD$5,$M$5=$AD$6,$M$5=$AD$7),B17=$AR$5),ROUND((G17*0.8)/H17,2),ROUND(G17/H17,2))))))</f>
        <v/>
      </c>
      <c r="J17" s="116"/>
      <c r="K17" s="117" t="str">
        <f>IF(H17="","",(G17/E18)*100)</f>
        <v/>
      </c>
      <c r="L17" s="126" t="str">
        <f>IF(M18="FORFAIT",0,IF(C18="FORFAIT",0,IF(G17="","",IF(K17=U17,1,IF(K17&gt;U17,2,0)))))</f>
        <v/>
      </c>
      <c r="M17" s="25" t="s">
        <v>22</v>
      </c>
      <c r="N17" s="54"/>
      <c r="O17" s="201" t="str">
        <f>IF($M$5="","",$AE$6)</f>
        <v/>
      </c>
      <c r="P17" s="202"/>
      <c r="Q17" s="121"/>
      <c r="R17" s="131" t="str">
        <f>IF(H17="","",H17)</f>
        <v/>
      </c>
      <c r="S17" s="132" t="str">
        <f>IF(R17="","",IF(AND($M$5=$AD$4,$B17=$AR$4),ROUND(Q17/R17,2),IF(AND($M$5=$AD$4,$B17=$AR$3),ROUND((Q17*0.8)/R17,2),IF(AND($M$5=$AD$4,$B17=$AR$5),ROUND((Q17*0.64)/R17,2),IF(AND(OR($M$5=$AD$5,$M$5=$AD$6,$M$5=$AD$7),B17=$AR$5),ROUND((Q17*0.8)/R17,2),ROUND(Q17/R17,2))))))</f>
        <v/>
      </c>
      <c r="T17" s="116"/>
      <c r="U17" s="117" t="str">
        <f>IF(R17="","",(Q17/O18)*100)</f>
        <v/>
      </c>
      <c r="V17" s="119" t="str">
        <f>IF(M18="FORFAIT",0,IF(C18="FORFAIT",0,IF(Q17="","",IF(K17=U17,1,IF(U17&gt;K17,2,0)))))</f>
        <v/>
      </c>
      <c r="X17" s="22"/>
      <c r="Y17" s="22"/>
      <c r="AB17" s="13"/>
      <c r="AC17" s="14"/>
      <c r="AD17" s="9"/>
      <c r="AF17" s="16" t="s">
        <v>36</v>
      </c>
      <c r="AH17" s="65" t="s">
        <v>23</v>
      </c>
      <c r="AI17" s="21">
        <v>120</v>
      </c>
      <c r="AJ17" s="24">
        <v>15</v>
      </c>
      <c r="AK17" s="24"/>
      <c r="AL17" s="66"/>
      <c r="AM17" s="65" t="s">
        <v>23</v>
      </c>
      <c r="AN17" s="21">
        <v>120</v>
      </c>
      <c r="AO17" s="24">
        <v>15</v>
      </c>
      <c r="AP17" s="24"/>
      <c r="AQ17" s="66"/>
      <c r="AR17" s="65" t="s">
        <v>23</v>
      </c>
      <c r="AS17" s="21">
        <v>120</v>
      </c>
      <c r="AT17" s="24">
        <v>15</v>
      </c>
      <c r="AU17" s="24"/>
      <c r="AV17" s="66"/>
      <c r="AW17" s="65" t="s">
        <v>23</v>
      </c>
      <c r="AX17" s="21">
        <v>120</v>
      </c>
      <c r="AY17" s="24">
        <v>15</v>
      </c>
      <c r="AZ17" s="24"/>
      <c r="BA17" s="66"/>
    </row>
    <row r="18" spans="1:53" ht="43.5" customHeight="1" thickBot="1" x14ac:dyDescent="0.25">
      <c r="A18" s="120"/>
      <c r="B18" s="199"/>
      <c r="C18" s="123"/>
      <c r="D18" s="124"/>
      <c r="E18" s="203" t="str">
        <f>IF($M$5="","",VLOOKUP($M$5,$AH$4:$AP$7,$AM$1))</f>
        <v/>
      </c>
      <c r="F18" s="204" t="str">
        <f>IF($M$5="","",VLOOKUP($M$5,$AH$4:$AP$7,$AN$1))</f>
        <v/>
      </c>
      <c r="G18" s="121"/>
      <c r="H18" s="122"/>
      <c r="I18" s="133"/>
      <c r="J18" s="116"/>
      <c r="K18" s="125"/>
      <c r="L18" s="126"/>
      <c r="M18" s="123"/>
      <c r="N18" s="138"/>
      <c r="O18" s="203" t="str">
        <f>IF($M$5="","",VLOOKUP($M$5,$AH$4:$AP$7,$AM$1))</f>
        <v/>
      </c>
      <c r="P18" s="204" t="str">
        <f>IF($M$5="","",VLOOKUP($M$5,$AH$4:$AP$7,$AN$1))</f>
        <v/>
      </c>
      <c r="Q18" s="121"/>
      <c r="R18" s="131"/>
      <c r="S18" s="133"/>
      <c r="T18" s="116"/>
      <c r="U18" s="125"/>
      <c r="V18" s="119"/>
      <c r="X18" s="22"/>
      <c r="Y18" s="22"/>
      <c r="AB18" s="12"/>
      <c r="AD18" s="9"/>
      <c r="AF18" s="16" t="s">
        <v>37</v>
      </c>
      <c r="AH18" s="65" t="s">
        <v>35</v>
      </c>
      <c r="AI18" s="21">
        <v>80</v>
      </c>
      <c r="AJ18" s="24">
        <v>12</v>
      </c>
      <c r="AK18" s="24"/>
      <c r="AL18" s="66"/>
      <c r="AM18" s="65" t="s">
        <v>35</v>
      </c>
      <c r="AN18" s="21">
        <v>80</v>
      </c>
      <c r="AO18" s="24">
        <v>12</v>
      </c>
      <c r="AP18" s="24"/>
      <c r="AQ18" s="66"/>
      <c r="AR18" s="65" t="s">
        <v>35</v>
      </c>
      <c r="AS18" s="21">
        <v>80</v>
      </c>
      <c r="AT18" s="24">
        <v>12</v>
      </c>
      <c r="AU18" s="24"/>
      <c r="AV18" s="66"/>
      <c r="AW18" s="65" t="s">
        <v>35</v>
      </c>
      <c r="AX18" s="21">
        <v>80</v>
      </c>
      <c r="AY18" s="24">
        <v>12</v>
      </c>
      <c r="AZ18" s="24"/>
      <c r="BA18" s="66"/>
    </row>
    <row r="19" spans="1:53" ht="15" customHeight="1" x14ac:dyDescent="0.2">
      <c r="A19" s="120" t="s">
        <v>45</v>
      </c>
      <c r="B19" s="199"/>
      <c r="C19" s="25" t="s">
        <v>22</v>
      </c>
      <c r="D19" s="26"/>
      <c r="E19" s="201" t="str">
        <f>IF($M$5="","",$AE$7)</f>
        <v/>
      </c>
      <c r="F19" s="202"/>
      <c r="G19" s="121"/>
      <c r="H19" s="122"/>
      <c r="I19" s="132" t="str">
        <f>IF(H19="","",IF(AND($M$5=$AD$4,$B19=$AR$4),ROUND(G19/H19,2),IF(AND($M$5=$AD$4,$B19=$AR$3),ROUND((G19*0.8)/H19,2),IF(AND($M$5=$AD$4,$B19=$AR$5),ROUND((G19*0.64)/H19,2),IF(AND(OR($M$5=$AD$5,$M$5=$AD$6,$M$5=$AD$7),B19=$AR$5),ROUND((G19*0.8)/H19,2),ROUND(G19/H19,2))))))</f>
        <v/>
      </c>
      <c r="J19" s="116"/>
      <c r="K19" s="145" t="str">
        <f>IF(H19="","",(G19/E20)*100)</f>
        <v/>
      </c>
      <c r="L19" s="126" t="str">
        <f>IF(M20="FORFAIT",0,IF(C20="FORFAIT",0,IF(G19="","",IF(K19=U19,1,IF(K19&gt;U19,2,0)))))</f>
        <v/>
      </c>
      <c r="M19" s="25" t="s">
        <v>22</v>
      </c>
      <c r="N19" s="54"/>
      <c r="O19" s="201" t="str">
        <f>IF($M$5="","",$AE$7)</f>
        <v/>
      </c>
      <c r="P19" s="202"/>
      <c r="Q19" s="121"/>
      <c r="R19" s="131" t="str">
        <f>IF(H19="","",H19)</f>
        <v/>
      </c>
      <c r="S19" s="132" t="str">
        <f>IF(R19="","",IF(AND($M$5=$AD$4,$B19=$AR$4),ROUND(Q19/R19,3),IF(AND($M$5=$AD$4,$B19=$AR$3),ROUND((Q19*0.8)/R19,3),IF(AND($M$5=$AD$4,$B19=$AR$5),ROUND((Q19*0.64)/R19,3),IF(AND(OR($M$5=$AD$5,$M$5=$AD$6,$M$5=$AD$7),B19=$AR$5),ROUND((Q19*0.8)/R19,3),ROUND(Q19/R19,3))))))</f>
        <v/>
      </c>
      <c r="T19" s="116"/>
      <c r="U19" s="145" t="str">
        <f>IF(R19="","",(Q19/O20)*100)</f>
        <v/>
      </c>
      <c r="V19" s="119" t="str">
        <f>IF(M20="FORFAIT",0,IF(C20="FORFAIT",0,IF(Q19="","",IF(K19=U19,1,IF(U19&gt;K19,2,0)))))</f>
        <v/>
      </c>
      <c r="X19" s="22"/>
      <c r="Y19" s="22"/>
      <c r="AD19" s="37"/>
      <c r="AF19" s="16"/>
      <c r="AH19" s="65" t="s">
        <v>39</v>
      </c>
      <c r="AI19" s="21">
        <v>60</v>
      </c>
      <c r="AJ19" s="24"/>
      <c r="AK19" s="24"/>
      <c r="AL19" s="66"/>
      <c r="AM19" s="65" t="s">
        <v>39</v>
      </c>
      <c r="AN19" s="21">
        <v>60</v>
      </c>
      <c r="AO19" s="24"/>
      <c r="AP19" s="24"/>
      <c r="AQ19" s="66"/>
      <c r="AR19" s="65" t="s">
        <v>39</v>
      </c>
      <c r="AS19" s="21">
        <v>60</v>
      </c>
      <c r="AT19" s="24"/>
      <c r="AU19" s="24"/>
      <c r="AV19" s="66"/>
      <c r="AW19" s="65" t="s">
        <v>39</v>
      </c>
      <c r="AX19" s="21">
        <v>60</v>
      </c>
      <c r="AY19" s="24"/>
      <c r="AZ19" s="24"/>
      <c r="BA19" s="66"/>
    </row>
    <row r="20" spans="1:53" ht="43.5" customHeight="1" thickBot="1" x14ac:dyDescent="0.25">
      <c r="A20" s="161"/>
      <c r="B20" s="200"/>
      <c r="C20" s="163"/>
      <c r="D20" s="164"/>
      <c r="E20" s="203" t="str">
        <f>IF($M$5="","",VLOOKUP($M$5,$AH$4:$AP$7,$AO$1))</f>
        <v/>
      </c>
      <c r="F20" s="204" t="str">
        <f>IF($M$5="","",VLOOKUP($M$5,$AH$4:$AP$7,$AP$1))</f>
        <v/>
      </c>
      <c r="G20" s="142"/>
      <c r="H20" s="162"/>
      <c r="I20" s="133"/>
      <c r="J20" s="144"/>
      <c r="K20" s="146"/>
      <c r="L20" s="165"/>
      <c r="M20" s="163"/>
      <c r="N20" s="166"/>
      <c r="O20" s="203" t="str">
        <f>IF($M$5="","",VLOOKUP($M$5,$AH$4:$AP$7,$AO$1))</f>
        <v/>
      </c>
      <c r="P20" s="204" t="str">
        <f>IF($M$5="","",VLOOKUP($M$5,$AH$4:$AP$7,$AP$1))</f>
        <v/>
      </c>
      <c r="Q20" s="142"/>
      <c r="R20" s="143"/>
      <c r="S20" s="133"/>
      <c r="T20" s="144"/>
      <c r="U20" s="146"/>
      <c r="V20" s="147"/>
      <c r="X20" s="22"/>
      <c r="Y20" s="22"/>
      <c r="AB20" s="12"/>
      <c r="AH20" s="67" t="s">
        <v>40</v>
      </c>
      <c r="AI20" s="68">
        <v>40</v>
      </c>
      <c r="AJ20" s="69"/>
      <c r="AK20" s="69"/>
      <c r="AL20" s="70"/>
      <c r="AM20" s="67" t="s">
        <v>40</v>
      </c>
      <c r="AN20" s="68">
        <v>40</v>
      </c>
      <c r="AO20" s="69"/>
      <c r="AP20" s="69"/>
      <c r="AQ20" s="70"/>
      <c r="AR20" s="67" t="s">
        <v>40</v>
      </c>
      <c r="AS20" s="68">
        <v>40</v>
      </c>
      <c r="AT20" s="69"/>
      <c r="AU20" s="69"/>
      <c r="AV20" s="70"/>
      <c r="AW20" s="67" t="s">
        <v>40</v>
      </c>
      <c r="AX20" s="68">
        <v>40</v>
      </c>
      <c r="AY20" s="69"/>
      <c r="AZ20" s="69"/>
      <c r="BA20" s="70"/>
    </row>
    <row r="21" spans="1:53" ht="31.15" customHeight="1" thickBot="1" x14ac:dyDescent="0.25">
      <c r="A21" s="28"/>
      <c r="B21" s="29"/>
      <c r="C21" s="155" t="s">
        <v>38</v>
      </c>
      <c r="D21" s="156"/>
      <c r="E21" s="156"/>
      <c r="F21" s="157"/>
      <c r="G21" s="30" t="str">
        <f>IF(SUM(H13:H20)=0,"",SUM(G13:G20))</f>
        <v/>
      </c>
      <c r="H21" s="31" t="str">
        <f>IF(SUM(H13:H20)=0,"",SUM(H13:H20))</f>
        <v/>
      </c>
      <c r="I21" s="32" t="str">
        <f>IF(H21="","",(G21/H21))</f>
        <v/>
      </c>
      <c r="J21" s="31" t="str">
        <f>IF(MAX(J13:J20)=0,"",MAX(J13:J20))</f>
        <v/>
      </c>
      <c r="K21" s="33" t="str">
        <f>IF(E14="","",(SUM(G13:G20)/SUM(E14:E20))*100)</f>
        <v/>
      </c>
      <c r="L21" s="34" t="str">
        <f>IF(L13="","",SUM(L13:L20))</f>
        <v/>
      </c>
      <c r="M21" s="155" t="s">
        <v>38</v>
      </c>
      <c r="N21" s="156"/>
      <c r="O21" s="156"/>
      <c r="P21" s="157"/>
      <c r="Q21" s="30" t="str">
        <f>IF(SUM(R13:R20)=0,"",SUM(Q13:Q20))</f>
        <v/>
      </c>
      <c r="R21" s="31" t="str">
        <f>H21</f>
        <v/>
      </c>
      <c r="S21" s="32" t="str">
        <f>IF(R21="","",(Q21/R21))</f>
        <v/>
      </c>
      <c r="T21" s="31" t="str">
        <f>IF(MAX(T13:T20)=0,"",MAX(T13:T20))</f>
        <v/>
      </c>
      <c r="U21" s="35" t="str">
        <f>IF(P14="","",(SUM(Q13:Q20)/SUM(O13:O20))*100)</f>
        <v/>
      </c>
      <c r="V21" s="36" t="str">
        <f>IF(V13="","",SUM(V13:V20))</f>
        <v/>
      </c>
      <c r="AB21" s="12"/>
      <c r="AD21" s="42"/>
      <c r="AE21" s="20"/>
      <c r="AH21" s="38"/>
      <c r="AI21" s="39"/>
      <c r="AJ21" s="60"/>
      <c r="AM21" s="5"/>
    </row>
    <row r="22" spans="1:53" ht="15" customHeight="1" thickBot="1" x14ac:dyDescent="0.25">
      <c r="AD22" s="3"/>
    </row>
    <row r="23" spans="1:53" ht="30" customHeight="1" thickBot="1" x14ac:dyDescent="0.25">
      <c r="A23" s="40"/>
      <c r="B23" s="41"/>
      <c r="C23" s="158" t="s">
        <v>41</v>
      </c>
      <c r="D23" s="159"/>
      <c r="E23" s="159"/>
      <c r="F23" s="160"/>
      <c r="G23" s="139" t="str">
        <f>IF(L21="","",IF(L21=V21,2,IF(L21&gt;V21,3,1)))</f>
        <v/>
      </c>
      <c r="H23" s="140"/>
      <c r="I23" s="140"/>
      <c r="J23" s="140"/>
      <c r="K23" s="140"/>
      <c r="L23" s="141"/>
      <c r="M23" s="158" t="s">
        <v>41</v>
      </c>
      <c r="N23" s="159"/>
      <c r="O23" s="159"/>
      <c r="P23" s="160"/>
      <c r="Q23" s="139" t="str">
        <f>IF(V21="","",IF(V21=L21,2,IF(V21&gt;L21,3,1)))</f>
        <v/>
      </c>
      <c r="R23" s="140"/>
      <c r="S23" s="140"/>
      <c r="T23" s="140"/>
      <c r="U23" s="140"/>
      <c r="V23" s="141"/>
      <c r="AB23" s="12"/>
      <c r="AD23" s="3"/>
    </row>
    <row r="24" spans="1:53" ht="15" customHeight="1" thickBot="1" x14ac:dyDescent="0.25">
      <c r="AB24" s="13"/>
      <c r="AC24" s="14"/>
      <c r="AD24" s="27"/>
      <c r="AE24" s="20"/>
    </row>
    <row r="25" spans="1:53" ht="45" customHeight="1" thickBot="1" x14ac:dyDescent="0.25">
      <c r="A25" s="152" t="s">
        <v>42</v>
      </c>
      <c r="B25" s="153"/>
      <c r="C25" s="154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4"/>
      <c r="AB25" s="12"/>
      <c r="AD25" s="42"/>
      <c r="AE25" s="20"/>
    </row>
    <row r="26" spans="1:53" ht="15.6" customHeight="1" thickBot="1" x14ac:dyDescent="0.25">
      <c r="W26" s="45"/>
      <c r="X26" s="46"/>
      <c r="AE26" s="20"/>
    </row>
    <row r="27" spans="1:53" ht="30" customHeight="1" thickBot="1" x14ac:dyDescent="0.25">
      <c r="C27" s="89" t="s">
        <v>43</v>
      </c>
      <c r="D27" s="90"/>
      <c r="E27" s="90"/>
      <c r="F27" s="90"/>
      <c r="G27" s="90"/>
      <c r="H27" s="90"/>
      <c r="I27" s="90"/>
      <c r="J27" s="90"/>
      <c r="K27" s="90"/>
      <c r="L27" s="91"/>
      <c r="M27" s="89" t="s">
        <v>43</v>
      </c>
      <c r="N27" s="90"/>
      <c r="O27" s="90"/>
      <c r="P27" s="90"/>
      <c r="Q27" s="90"/>
      <c r="R27" s="90"/>
      <c r="S27" s="90"/>
      <c r="T27" s="90"/>
      <c r="U27" s="90"/>
      <c r="V27" s="91"/>
      <c r="W27" s="45"/>
      <c r="X27" s="46"/>
      <c r="AB27" s="13"/>
      <c r="AC27" s="14"/>
      <c r="AD27" s="27"/>
      <c r="AE27" s="20"/>
    </row>
    <row r="28" spans="1:53" s="45" customFormat="1" ht="90" customHeight="1" thickBot="1" x14ac:dyDescent="0.25">
      <c r="A28" s="3"/>
      <c r="B28" s="3"/>
      <c r="C28" s="92"/>
      <c r="D28" s="93"/>
      <c r="E28" s="93"/>
      <c r="F28" s="93"/>
      <c r="G28" s="93"/>
      <c r="H28" s="93"/>
      <c r="I28" s="93"/>
      <c r="J28" s="93"/>
      <c r="K28" s="93"/>
      <c r="L28" s="94"/>
      <c r="M28" s="92"/>
      <c r="N28" s="93"/>
      <c r="O28" s="93"/>
      <c r="P28" s="93"/>
      <c r="Q28" s="93"/>
      <c r="R28" s="93"/>
      <c r="S28" s="93"/>
      <c r="T28" s="93"/>
      <c r="U28" s="93"/>
      <c r="V28" s="94"/>
      <c r="W28" s="3"/>
      <c r="X28" s="4"/>
      <c r="Y28" s="4"/>
      <c r="Z28" s="5"/>
      <c r="AA28" s="5"/>
      <c r="AB28" s="12"/>
      <c r="AC28" s="5"/>
      <c r="AD28" s="5"/>
      <c r="AE28" s="47"/>
      <c r="AK28" s="57"/>
      <c r="AL28" s="57"/>
    </row>
    <row r="29" spans="1:53" ht="30" customHeight="1" x14ac:dyDescent="0.2">
      <c r="Z29" s="48"/>
      <c r="AA29" s="48"/>
      <c r="AB29" s="49"/>
      <c r="AC29" s="48"/>
      <c r="AD29" s="48"/>
    </row>
    <row r="30" spans="1:53" ht="30" customHeight="1" x14ac:dyDescent="0.2">
      <c r="Z30" s="48"/>
      <c r="AA30" s="48"/>
      <c r="AB30" s="49"/>
      <c r="AC30" s="48"/>
      <c r="AD30" s="48"/>
    </row>
    <row r="31" spans="1:53" s="45" customFormat="1" ht="21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4"/>
      <c r="Y31" s="4"/>
      <c r="Z31" s="48"/>
      <c r="AA31" s="48"/>
      <c r="AB31" s="49"/>
      <c r="AC31" s="48"/>
      <c r="AD31" s="48"/>
      <c r="AK31" s="57"/>
      <c r="AL31" s="57"/>
    </row>
    <row r="32" spans="1:53" s="45" customFormat="1" ht="21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4"/>
      <c r="Y32" s="46"/>
      <c r="Z32" s="50"/>
      <c r="AA32" s="50"/>
      <c r="AB32" s="49"/>
      <c r="AC32" s="48"/>
      <c r="AD32" s="48"/>
      <c r="AK32" s="57"/>
      <c r="AL32" s="57"/>
    </row>
    <row r="33" spans="26:30" ht="30.75" customHeight="1" x14ac:dyDescent="0.2">
      <c r="Z33" s="48"/>
      <c r="AA33" s="48"/>
      <c r="AB33" s="49"/>
      <c r="AC33" s="48"/>
      <c r="AD33" s="48"/>
    </row>
  </sheetData>
  <sheetProtection sheet="1" objects="1" scenarios="1" selectLockedCells="1"/>
  <mergeCells count="119">
    <mergeCell ref="O19:P19"/>
    <mergeCell ref="S15:S16"/>
    <mergeCell ref="L13:L14"/>
    <mergeCell ref="AI2:AJ2"/>
    <mergeCell ref="T15:T16"/>
    <mergeCell ref="U15:U16"/>
    <mergeCell ref="V15:V16"/>
    <mergeCell ref="M16:N16"/>
    <mergeCell ref="L15:L16"/>
    <mergeCell ref="Q15:Q16"/>
    <mergeCell ref="R15:R16"/>
    <mergeCell ref="AK2:AL2"/>
    <mergeCell ref="AM2:AN2"/>
    <mergeCell ref="AO2:AP2"/>
    <mergeCell ref="A11:A12"/>
    <mergeCell ref="B11:B12"/>
    <mergeCell ref="G11:G12"/>
    <mergeCell ref="H11:H12"/>
    <mergeCell ref="I11:I12"/>
    <mergeCell ref="E11:F11"/>
    <mergeCell ref="C11:D12"/>
    <mergeCell ref="J11:J12"/>
    <mergeCell ref="K11:K12"/>
    <mergeCell ref="L11:L12"/>
    <mergeCell ref="O11:P11"/>
    <mergeCell ref="Q11:Q12"/>
    <mergeCell ref="R11:R12"/>
    <mergeCell ref="S11:S12"/>
    <mergeCell ref="T11:T12"/>
    <mergeCell ref="U11:U12"/>
    <mergeCell ref="V11:V12"/>
    <mergeCell ref="M11:N12"/>
    <mergeCell ref="M9:O9"/>
    <mergeCell ref="P9:V9"/>
    <mergeCell ref="H15:H16"/>
    <mergeCell ref="I15:I16"/>
    <mergeCell ref="J15:J16"/>
    <mergeCell ref="K15:K16"/>
    <mergeCell ref="O15:P15"/>
    <mergeCell ref="A25:C25"/>
    <mergeCell ref="C21:F21"/>
    <mergeCell ref="M21:P21"/>
    <mergeCell ref="C23:F23"/>
    <mergeCell ref="G23:L23"/>
    <mergeCell ref="M23:P23"/>
    <mergeCell ref="A19:A20"/>
    <mergeCell ref="B19:B20"/>
    <mergeCell ref="G19:G20"/>
    <mergeCell ref="H19:H20"/>
    <mergeCell ref="C20:D20"/>
    <mergeCell ref="I19:I20"/>
    <mergeCell ref="J19:J20"/>
    <mergeCell ref="K19:K20"/>
    <mergeCell ref="L19:L20"/>
    <mergeCell ref="M20:N20"/>
    <mergeCell ref="E19:F19"/>
    <mergeCell ref="I17:I18"/>
    <mergeCell ref="O17:P17"/>
    <mergeCell ref="Q23:V23"/>
    <mergeCell ref="Q19:Q20"/>
    <mergeCell ref="R19:R20"/>
    <mergeCell ref="S19:S20"/>
    <mergeCell ref="T19:T20"/>
    <mergeCell ref="U19:U20"/>
    <mergeCell ref="V19:V20"/>
    <mergeCell ref="U17:U18"/>
    <mergeCell ref="V17:V18"/>
    <mergeCell ref="Q17:Q18"/>
    <mergeCell ref="R17:R18"/>
    <mergeCell ref="S17:S18"/>
    <mergeCell ref="T17:T18"/>
    <mergeCell ref="J17:J18"/>
    <mergeCell ref="K17:K18"/>
    <mergeCell ref="L17:L18"/>
    <mergeCell ref="M14:N14"/>
    <mergeCell ref="Q13:Q14"/>
    <mergeCell ref="R13:R14"/>
    <mergeCell ref="S13:S14"/>
    <mergeCell ref="A13:A14"/>
    <mergeCell ref="B13:B14"/>
    <mergeCell ref="G13:G14"/>
    <mergeCell ref="H13:H14"/>
    <mergeCell ref="C14:D14"/>
    <mergeCell ref="I13:I14"/>
    <mergeCell ref="J13:J14"/>
    <mergeCell ref="K13:K14"/>
    <mergeCell ref="B15:B16"/>
    <mergeCell ref="A15:A16"/>
    <mergeCell ref="C16:D16"/>
    <mergeCell ref="M18:N18"/>
    <mergeCell ref="E13:F13"/>
    <mergeCell ref="E15:F15"/>
    <mergeCell ref="E17:F17"/>
    <mergeCell ref="O13:P13"/>
    <mergeCell ref="G15:G16"/>
    <mergeCell ref="C27:L27"/>
    <mergeCell ref="M27:V27"/>
    <mergeCell ref="C28:L28"/>
    <mergeCell ref="M28:V28"/>
    <mergeCell ref="A3:V3"/>
    <mergeCell ref="A5:L5"/>
    <mergeCell ref="M5:V5"/>
    <mergeCell ref="C6:E6"/>
    <mergeCell ref="A7:B7"/>
    <mergeCell ref="C7:G7"/>
    <mergeCell ref="H7:I7"/>
    <mergeCell ref="J7:N7"/>
    <mergeCell ref="O7:P7"/>
    <mergeCell ref="Q7:V7"/>
    <mergeCell ref="C9:E9"/>
    <mergeCell ref="F9:L9"/>
    <mergeCell ref="T13:T14"/>
    <mergeCell ref="U13:U14"/>
    <mergeCell ref="V13:V14"/>
    <mergeCell ref="A17:A18"/>
    <mergeCell ref="B17:B18"/>
    <mergeCell ref="G17:G18"/>
    <mergeCell ref="H17:H18"/>
    <mergeCell ref="C18:D18"/>
  </mergeCells>
  <dataValidations count="4">
    <dataValidation type="list" allowBlank="1" showErrorMessage="1" sqref="B13:B20">
      <formula1>$AR$3:$AR$6</formula1>
    </dataValidation>
    <dataValidation type="list" allowBlank="1" showInputMessage="1" showErrorMessage="1" sqref="M5:V5">
      <formula1>$AD$4:$AD$8</formula1>
    </dataValidation>
    <dataValidation type="list" allowBlank="1" showInputMessage="1" showErrorMessage="1" sqref="Q7:V7">
      <formula1>$AD$11:$AD$16</formula1>
    </dataValidation>
    <dataValidation type="list" allowBlank="1" showInputMessage="1" showErrorMessage="1" sqref="J7:N7">
      <formula1>$AF$11:$AF$19</formula1>
    </dataValidation>
  </dataValidations>
  <printOptions horizontalCentered="1" verticalCentered="1"/>
  <pageMargins left="0.39370078740157483" right="0.39370078740157483" top="0" bottom="0" header="0.51181102362204722" footer="0.11811023622047245"/>
  <pageSetup paperSize="9" scale="75" firstPageNumber="0" orientation="landscape" horizontalDpi="300" verticalDpi="300" r:id="rId1"/>
  <headerFooter alignWithMargins="0">
    <oddFooter>&amp;LCSC Ligue Grand Est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de rencontre Véterans</vt:lpstr>
      <vt:lpstr>'Feuille de rencontre Véterans'!Zone_d_impression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CLAUDE</dc:creator>
  <cp:lastModifiedBy>Dominique Poirot</cp:lastModifiedBy>
  <cp:lastPrinted>2018-10-18T15:31:36Z</cp:lastPrinted>
  <dcterms:created xsi:type="dcterms:W3CDTF">2018-10-14T15:17:06Z</dcterms:created>
  <dcterms:modified xsi:type="dcterms:W3CDTF">2020-10-10T07:31:52Z</dcterms:modified>
</cp:coreProperties>
</file>